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Contabilidad\"/>
    </mc:Choice>
  </mc:AlternateContent>
  <xr:revisionPtr revIDLastSave="0" documentId="13_ncr:1_{6BFEDCBF-A157-4582-817A-CC59D5899AB8}" xr6:coauthVersionLast="47" xr6:coauthVersionMax="47" xr10:uidLastSave="{00000000-0000-0000-0000-000000000000}"/>
  <bookViews>
    <workbookView xWindow="-120" yWindow="-120" windowWidth="20730" windowHeight="11160" xr2:uid="{2FAD4867-18E5-47B9-A593-2C7D3B9D8BA7}"/>
  </bookViews>
  <sheets>
    <sheet name="Estado de Situación Financiera" sheetId="1" r:id="rId1"/>
  </sheets>
  <externalReferences>
    <externalReference r:id="rId2"/>
    <externalReference r:id="rId3"/>
  </externalReferences>
  <definedNames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_xlnm.Print_Area" localSheetId="0">'Estado de Situación Financiera'!$B$1:$M$83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64" i="1"/>
  <c r="K63" i="1"/>
  <c r="K67" i="1" s="1"/>
  <c r="K52" i="1"/>
  <c r="K58" i="1" s="1"/>
  <c r="K45" i="1"/>
  <c r="K44" i="1"/>
  <c r="K43" i="1"/>
  <c r="K42" i="1"/>
  <c r="K41" i="1"/>
  <c r="K49" i="1" s="1"/>
  <c r="K60" i="1" s="1"/>
  <c r="K69" i="1" s="1"/>
  <c r="K34" i="1"/>
  <c r="K32" i="1"/>
  <c r="K31" i="1"/>
  <c r="K30" i="1"/>
  <c r="K22" i="1"/>
  <c r="K21" i="1"/>
  <c r="K20" i="1"/>
  <c r="K19" i="1"/>
  <c r="K23" i="1" s="1"/>
  <c r="K36" i="1" s="1"/>
  <c r="K18" i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<sst xmlns="http://schemas.openxmlformats.org/spreadsheetml/2006/main" count="52" uniqueCount="52">
  <si>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</si>
  <si>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</si>
  <si>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30 de Septiembre del 2022</t>
  </si>
  <si>
    <t xml:space="preserve"> (Valores en RD$)</t>
  </si>
  <si>
    <t>Septiembre</t>
  </si>
  <si>
    <t>Activos</t>
  </si>
  <si>
    <t xml:space="preserve">Activos corrientes </t>
  </si>
  <si>
    <t>Efectivo y equivalente de efectivo (Nota 7)</t>
  </si>
  <si>
    <t>Cuentas por Cobrar a corto Plazo (Nota 8)</t>
  </si>
  <si>
    <t>Inventario - Material Gastable (Nota 9)</t>
  </si>
  <si>
    <t>Gastos Pagados por Anticipado (Nota 10)</t>
  </si>
  <si>
    <t>Otros Anticipos (Nota 11)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</si>
  <si>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</si>
  <si>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</si>
  <si>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</si>
  <si>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</si>
  <si>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</si>
  <si>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</si>
  <si>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>Propiedad, planta y equipo  (Nota 12)</t>
  </si>
  <si>
    <t>Depreciación</t>
  </si>
  <si>
    <t>Construcciones en Proceso y Mejoras (Nota 13)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</si>
  <si>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</si>
  <si>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</si>
  <si>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</si>
  <si>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</si>
  <si>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</si>
  <si>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</si>
  <si>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(Nota 14)</t>
  </si>
  <si>
    <t>Otras cuentas por pagar a corto plazo (Nota 15)</t>
  </si>
  <si>
    <t>Retenciones y acumulaciones por pagar (Nota 16)</t>
  </si>
  <si>
    <t>Fondos en Consignación (Nota 17)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</si>
  <si>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</si>
  <si>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</si>
  <si>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</si>
  <si>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</si>
  <si>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</si>
  <si>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</si>
  <si>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 (Nota 18)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</si>
  <si>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</si>
  <si>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</si>
  <si>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</si>
  <si>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</si>
  <si>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</si>
  <si>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</si>
  <si>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</si>
  <si>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</si>
  <si>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</si>
  <si>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>Resultados acumulado (Nota 19)</t>
  </si>
  <si>
    <t>Resultados positivos / negativo (Nota 19)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</si>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</sst>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5" fillId="2" borderId="0" xfId="1" applyFont="1" applyFill="1"/>
    <xf numFmtId="166" fontId="2" fillId="2" borderId="0" xfId="1" applyNumberFormat="1" applyFont="1" applyFill="1"/>
    <xf numFmtId="165" fontId="2" fillId="2" borderId="0" xfId="0" applyNumberFormat="1" applyFont="1" applyFill="1"/>
    <xf numFmtId="166" fontId="3" fillId="2" borderId="1" xfId="1" applyNumberFormat="1" applyFont="1" applyFill="1" applyBorder="1"/>
    <xf numFmtId="166" fontId="3" fillId="2" borderId="0" xfId="1" applyNumberFormat="1" applyFont="1" applyFill="1" applyBorder="1"/>
    <xf numFmtId="166" fontId="2" fillId="2" borderId="0" xfId="0" applyNumberFormat="1" applyFont="1" applyFill="1"/>
    <xf numFmtId="166" fontId="3" fillId="2" borderId="1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/>
    <xf numFmtId="164" fontId="2" fillId="2" borderId="0" xfId="0" applyNumberFormat="1" applyFont="1" applyFill="1"/>
    <xf numFmtId="166" fontId="5" fillId="2" borderId="0" xfId="1" applyNumberFormat="1" applyFont="1" applyFill="1"/>
    <xf numFmtId="165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5" fontId="5" fillId="0" borderId="0" xfId="1" applyFont="1" applyFill="1"/>
    <xf numFmtId="165" fontId="6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1824759</xdr:colOff>
      <xdr:row>1</xdr:row>
      <xdr:rowOff>132485</xdr:rowOff>
    </xdr:from>
    <xdr:to>
      <xdr:col>6</xdr:col>
      <xdr:colOff>58764</xdr:colOff>
      <xdr:row>7</xdr:row>
      <xdr:rowOff>136815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5CEB62-167D-4D04-B744-198482E22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7645" y="314326"/>
          <a:ext cx="1801551" cy="1095375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C941B7-6EA8-4E73-8352-DFBE229341FD}"/>
            </a:ext>
          </a:extLst>
        </xdr:cNvPr>
        <xdr:cNvSpPr txBox="1"/>
      </xdr:nvSpPr>
      <xdr:spPr>
        <a:xfrm>
          <a:off x="885826" y="108108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76</xdr:row>
      <xdr:rowOff>133350</xdr:rowOff>
    </xdr:from>
    <xdr:to>
      <xdr:col>12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08DB5AC-9A3F-4198-A3BE-D616E3AD7052}"/>
            </a:ext>
          </a:extLst>
        </xdr:cNvPr>
        <xdr:cNvSpPr txBox="1"/>
      </xdr:nvSpPr>
      <xdr:spPr>
        <a:xfrm>
          <a:off x="5534025" y="10820400"/>
          <a:ext cx="15430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STADOS%20FINANCIEROS%20MENSUALES\EEFF%20A&#241;o%202022\Estados%20Financieros%20Septiembre%202022\Estados%20Financieros\1.Borrador%20Estados%20Financieros%20Min%20Sept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Plantilla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.1-Cheques Anulados"/>
      <sheetName val="08.Cajas Chicas "/>
      <sheetName val="09.Cuentas de Banco"/>
      <sheetName val="10.Movimiento Unica MINC Sept."/>
      <sheetName val="10.1Movimiento Unica Museos Sep"/>
      <sheetName val="11.Cuenta Unica "/>
      <sheetName val="12.CU Nota EF"/>
      <sheetName val="13.Inventarios y Suministros"/>
      <sheetName val="14. Inventario Detallado Septi"/>
      <sheetName val="14.1 Entradas Inventario Septi"/>
      <sheetName val="14-2 Entradas Inventario Julio"/>
      <sheetName val="14-3 Entradas Inventario Junio "/>
      <sheetName val="14-4 Entradas de Inventa Mayo "/>
      <sheetName val="14-5 Entradas Inven. Abril"/>
      <sheetName val="14-6.Entradas Inven. Tránsito D"/>
      <sheetName val="15.Cuentas Por Cobrar"/>
      <sheetName val="15.CxC Septiembre"/>
      <sheetName val="Ajuste Facturación ago-sep"/>
      <sheetName val="15-1. Facturación Abril CXC"/>
      <sheetName val="16.Amortización Póliza 2022"/>
      <sheetName val="17 Detalle Anticipo FIL Agosto "/>
      <sheetName val="17 Detalle Anticipo FIL Ago (2)"/>
      <sheetName val="18.PPYE "/>
      <sheetName val="18.1 Detalle PPYE SIAB Sept"/>
      <sheetName val="18.2 Adiciones Septiembre"/>
      <sheetName val="18-3 Adiciones Agosto"/>
      <sheetName val="18-4 Adiciones Julio"/>
      <sheetName val="19- Adiciones Junio"/>
      <sheetName val="19.Adición Activos Mayo"/>
      <sheetName val="19.Adicion Activos Abril"/>
      <sheetName val="19-1-Adición Activos Marzo"/>
      <sheetName val="19-1-Activos Transitos"/>
      <sheetName val="20- Obras en Proceso"/>
      <sheetName val="21.Movimiento CXP -SEPTIEMBRE"/>
      <sheetName val="22-CXP PAGADO SEPTIEMBRE DEVENG"/>
      <sheetName val="23-CXP DEVENGADO Y E.F 2022"/>
      <sheetName val="24-CXP AGREGADOS SEPTIEMBRE"/>
      <sheetName val="25.Retenciones y Ajustes"/>
      <sheetName val="25-1 Listado de Retencs. Sept."/>
      <sheetName val="26 Retenc. jun Feria del Libr"/>
      <sheetName val="Listado de Retenciones Mayo"/>
      <sheetName val="27.Ingresos"/>
      <sheetName val="28.Gastos Generales"/>
      <sheetName val=" 29 Ejec Presupuesto"/>
      <sheetName val="29.1 TD Devengado Sept."/>
      <sheetName val="30.Objetal AF-INV"/>
      <sheetName val="31.Subvenciones"/>
      <sheetName val="Libramientos Mayo 2022"/>
      <sheetName val="detalle EF- Ret Ago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78267435.729999989</v>
          </cell>
        </row>
        <row r="39">
          <cell r="E39">
            <v>1054587.6400000001</v>
          </cell>
        </row>
        <row r="49">
          <cell r="E49">
            <v>4806514.8869400769</v>
          </cell>
        </row>
        <row r="57">
          <cell r="E57">
            <v>470784.93000000005</v>
          </cell>
        </row>
        <row r="67">
          <cell r="E67">
            <v>1857791.22</v>
          </cell>
        </row>
        <row r="74">
          <cell r="E74">
            <v>177680610.84</v>
          </cell>
        </row>
        <row r="76">
          <cell r="E76">
            <v>-103882813.11</v>
          </cell>
        </row>
        <row r="80">
          <cell r="E80">
            <v>3407146.3</v>
          </cell>
        </row>
        <row r="91">
          <cell r="E91">
            <v>31126500.479999997</v>
          </cell>
        </row>
        <row r="98">
          <cell r="E98">
            <v>21902396.349999994</v>
          </cell>
        </row>
        <row r="111">
          <cell r="E111">
            <v>6181108.25</v>
          </cell>
        </row>
        <row r="127">
          <cell r="E127">
            <v>3144479.9999333285</v>
          </cell>
        </row>
        <row r="137">
          <cell r="E137">
            <v>285642.63</v>
          </cell>
        </row>
        <row r="164">
          <cell r="E164">
            <v>84274390.390000001</v>
          </cell>
        </row>
        <row r="172">
          <cell r="E172">
            <v>60124203.609999999</v>
          </cell>
        </row>
        <row r="173">
          <cell r="E173">
            <v>214188.54694009988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0">
          <cell r="F20">
            <v>18662149.190000001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D888-E5F8-4AF8-BD24-ED95AFD2FFD9}">
  <sheetPr>
    <tabColor rgb="FFFF0000"/>
  </sheetPr>
  <dimension ref="B2:Q81"/>
  <sheetViews>
    <sheetView tabSelected="1" zoomScaleNormal="100" zoomScaleSheetLayoutView="100" workbookViewId="0">
      <selection activeCell="P69" sqref="P69"/>
    </sheetView>
  </sheetViews>
  <sheetFormatPr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6.7109375" style="1" customWidth="1"/>
    <col min="5" max="9" width="3.42578125" style="1" customWidth="1"/>
    <col min="10" max="10" width="2.140625" style="1" customWidth="1"/>
    <col min="11" max="11" width="18.7109375" style="1" customWidth="1"/>
    <col min="12" max="12" width="2.28515625" style="1" customWidth="1"/>
    <col min="13" max="13" width="3.7109375" style="1" customWidth="1"/>
    <col min="14" max="14" width="4.140625" style="1" customWidth="1"/>
    <col min="15" max="15" width="19.28515625" style="5" customWidth="1"/>
    <col min="16" max="16" width="16.140625" style="1" customWidth="1"/>
    <col min="17" max="17" width="15.140625" style="1" bestFit="1" customWidth="1"/>
    <col min="18" max="16384" width="11.42578125" style="1"/>
  </cols>
  <sheetData>
    <row r="2" spans="2:13" x14ac:dyDescent="0.2"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3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x14ac:dyDescent="0.2">
      <c r="C5" s="17"/>
      <c r="D5" s="17"/>
      <c r="E5" s="17"/>
      <c r="F5" s="17"/>
      <c r="G5" s="17"/>
      <c r="H5" s="17"/>
      <c r="I5" s="17"/>
      <c r="J5" s="17"/>
      <c r="K5" s="17"/>
      <c r="L5" s="17"/>
      <c r="M5" s="2"/>
    </row>
    <row r="9" spans="2:13" ht="20.25" x14ac:dyDescent="0.3">
      <c r="B9" s="18" t="s"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2:13" x14ac:dyDescent="0.2">
      <c r="B10" s="17" t="s"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2:13" x14ac:dyDescent="0.2">
      <c r="B11" s="17" t="s">
        <v>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2:13" x14ac:dyDescent="0.2">
      <c r="B12" s="17" t="s">
        <v>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2:13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2">
      <c r="K15" s="3" t="s">
        <v>4</v>
      </c>
      <c r="L15" s="3"/>
    </row>
    <row r="16" spans="2:13" x14ac:dyDescent="0.2">
      <c r="C16" s="2" t="s">
        <v>5</v>
      </c>
      <c r="K16" s="4"/>
      <c r="L16" s="4"/>
    </row>
    <row r="17" spans="3:16" x14ac:dyDescent="0.2">
      <c r="C17" s="2" t="s">
        <v>6</v>
      </c>
    </row>
    <row r="18" spans="3:16" x14ac:dyDescent="0.2">
      <c r="D18" s="1" t="s">
        <v>7</v>
      </c>
      <c r="K18" s="6">
        <f>+'[1]05.Notas EEFF'!E26</f>
        <v>78267435.729999989</v>
      </c>
      <c r="L18" s="6"/>
      <c r="P18" s="7"/>
    </row>
    <row r="19" spans="3:16" x14ac:dyDescent="0.2">
      <c r="D19" s="1" t="s">
        <v>8</v>
      </c>
      <c r="K19" s="6">
        <f>+'[1]05.Notas EEFF'!E39</f>
        <v>1054587.6400000001</v>
      </c>
      <c r="L19" s="6"/>
    </row>
    <row r="20" spans="3:16" x14ac:dyDescent="0.2">
      <c r="D20" s="1" t="s">
        <v>9</v>
      </c>
      <c r="K20" s="6">
        <f>+'[1]05.Notas EEFF'!E49</f>
        <v>4806514.8869400769</v>
      </c>
      <c r="L20" s="6"/>
    </row>
    <row r="21" spans="3:16" x14ac:dyDescent="0.2">
      <c r="D21" s="1" t="s">
        <v>10</v>
      </c>
      <c r="K21" s="6">
        <f>+'[1]05.Notas EEFF'!E57</f>
        <v>470784.93000000005</v>
      </c>
      <c r="L21" s="6"/>
    </row>
    <row r="22" spans="3:16" x14ac:dyDescent="0.2">
      <c r="D22" s="1" t="s">
        <v>11</v>
      </c>
      <c r="K22" s="6">
        <f>+'[1]05.Notas EEFF'!E67</f>
        <v>1857791.22</v>
      </c>
      <c r="L22" s="6"/>
    </row>
    <row r="23" spans="3:16" x14ac:dyDescent="0.2">
      <c r="C23" s="2" t="s">
        <v>12</v>
      </c>
      <c r="K23" s="8">
        <f>SUM(K18:K22)</f>
        <v>86457114.406940073</v>
      </c>
      <c r="L23" s="9"/>
    </row>
    <row r="24" spans="3:16" ht="10.5" customHeight="1" x14ac:dyDescent="0.2">
      <c r="K24" s="10"/>
    </row>
    <row r="25" spans="3:16" x14ac:dyDescent="0.2">
      <c r="C25" s="2" t="s">
        <v>13</v>
      </c>
      <c r="K25" s="10"/>
    </row>
    <row r="26" spans="3:16" hidden="1" x14ac:dyDescent="0.2">
      <c r="D26" s="1" t="s">
        <v>14</v>
      </c>
      <c r="K26" s="10"/>
    </row>
    <row r="27" spans="3:16" hidden="1" x14ac:dyDescent="0.2">
      <c r="D27" s="1" t="s">
        <v>15</v>
      </c>
      <c r="K27" s="10"/>
    </row>
    <row r="28" spans="3:16" hidden="1" x14ac:dyDescent="0.2">
      <c r="D28" s="1" t="s">
        <v>16</v>
      </c>
      <c r="K28" s="10"/>
    </row>
    <row r="29" spans="3:16" hidden="1" x14ac:dyDescent="0.2">
      <c r="D29" s="1" t="s">
        <v>17</v>
      </c>
      <c r="K29" s="10"/>
    </row>
    <row r="30" spans="3:16" x14ac:dyDescent="0.2">
      <c r="D30" s="1" t="s">
        <v>18</v>
      </c>
      <c r="K30" s="6">
        <f>+'[1]05.Notas EEFF'!E74+'[1]05.Notas EEFF'!E80</f>
        <v>181087757.14000002</v>
      </c>
      <c r="L30" s="6"/>
    </row>
    <row r="31" spans="3:16" x14ac:dyDescent="0.2">
      <c r="D31" s="1" t="s">
        <v>19</v>
      </c>
      <c r="K31" s="6">
        <f>+'[1]05.Notas EEFF'!E76</f>
        <v>-103882813.11</v>
      </c>
      <c r="L31" s="6"/>
    </row>
    <row r="32" spans="3:16" x14ac:dyDescent="0.2">
      <c r="D32" s="1" t="s">
        <v>20</v>
      </c>
      <c r="K32" s="10">
        <f>+'[1]05.Notas EEFF'!E91</f>
        <v>31126500.479999997</v>
      </c>
      <c r="L32" s="10"/>
    </row>
    <row r="33" spans="3:17" hidden="1" x14ac:dyDescent="0.2">
      <c r="D33" s="1" t="s">
        <v>21</v>
      </c>
      <c r="K33" s="10"/>
      <c r="L33" s="10"/>
    </row>
    <row r="34" spans="3:17" x14ac:dyDescent="0.2">
      <c r="C34" s="2" t="s">
        <v>22</v>
      </c>
      <c r="K34" s="11">
        <f>SUM(K30:K33)</f>
        <v>108331444.51000002</v>
      </c>
      <c r="L34" s="12"/>
    </row>
    <row r="35" spans="3:17" ht="11.25" customHeight="1" x14ac:dyDescent="0.2">
      <c r="K35" s="10"/>
      <c r="L35" s="10"/>
    </row>
    <row r="36" spans="3:17" ht="15" thickBot="1" x14ac:dyDescent="0.25">
      <c r="C36" s="2" t="s">
        <v>23</v>
      </c>
      <c r="K36" s="13">
        <f>+K23+K34</f>
        <v>194788558.91694009</v>
      </c>
      <c r="L36" s="12"/>
      <c r="P36" s="14"/>
      <c r="Q36" s="7"/>
    </row>
    <row r="37" spans="3:17" ht="8.25" customHeight="1" thickTop="1" x14ac:dyDescent="0.2">
      <c r="K37" s="10"/>
      <c r="L37" s="10"/>
    </row>
    <row r="38" spans="3:17" x14ac:dyDescent="0.2">
      <c r="C38" s="2" t="s">
        <v>24</v>
      </c>
      <c r="K38" s="10"/>
      <c r="L38" s="10"/>
    </row>
    <row r="39" spans="3:17" x14ac:dyDescent="0.2">
      <c r="D39" s="2" t="s">
        <v>25</v>
      </c>
      <c r="K39" s="10"/>
      <c r="L39" s="10"/>
    </row>
    <row r="40" spans="3:17" hidden="1" x14ac:dyDescent="0.2">
      <c r="D40" s="1" t="s">
        <v>26</v>
      </c>
      <c r="K40" s="10"/>
      <c r="L40" s="10"/>
    </row>
    <row r="41" spans="3:17" x14ac:dyDescent="0.2">
      <c r="D41" s="1" t="s">
        <v>27</v>
      </c>
      <c r="K41" s="6">
        <f>+'[1]05.Notas EEFF'!E98</f>
        <v>21902396.349999994</v>
      </c>
      <c r="L41" s="6"/>
    </row>
    <row r="42" spans="3:17" x14ac:dyDescent="0.2">
      <c r="D42" s="1" t="s">
        <v>28</v>
      </c>
      <c r="K42" s="6">
        <f>+'[1]05.Notas EEFF'!E111</f>
        <v>6181108.25</v>
      </c>
      <c r="L42" s="6"/>
    </row>
    <row r="43" spans="3:17" x14ac:dyDescent="0.2">
      <c r="D43" s="1" t="s">
        <v>29</v>
      </c>
      <c r="K43" s="15">
        <f>+'[1]05.Notas EEFF'!E127</f>
        <v>3144479.9999333285</v>
      </c>
      <c r="L43" s="6"/>
    </row>
    <row r="44" spans="3:17" x14ac:dyDescent="0.2">
      <c r="D44" s="1" t="s">
        <v>30</v>
      </c>
      <c r="K44" s="10">
        <f>+'[1]05.Notas EEFF'!E137</f>
        <v>285642.63</v>
      </c>
      <c r="L44" s="10"/>
    </row>
    <row r="45" spans="3:17" hidden="1" x14ac:dyDescent="0.2">
      <c r="D45" s="1" t="s">
        <v>31</v>
      </c>
      <c r="K45" s="10">
        <f>+'[2]Notas EF'!E83</f>
        <v>0</v>
      </c>
      <c r="L45" s="10"/>
    </row>
    <row r="46" spans="3:17" hidden="1" x14ac:dyDescent="0.2">
      <c r="D46" s="1" t="s">
        <v>32</v>
      </c>
      <c r="K46" s="10"/>
      <c r="L46" s="10"/>
    </row>
    <row r="47" spans="3:17" hidden="1" x14ac:dyDescent="0.2">
      <c r="D47" s="1" t="s">
        <v>33</v>
      </c>
      <c r="K47" s="10"/>
      <c r="L47" s="10"/>
    </row>
    <row r="48" spans="3:17" hidden="1" x14ac:dyDescent="0.2">
      <c r="D48" s="1" t="s">
        <v>34</v>
      </c>
      <c r="K48" s="10">
        <v>0</v>
      </c>
      <c r="L48" s="10"/>
    </row>
    <row r="49" spans="3:17" x14ac:dyDescent="0.2">
      <c r="C49" s="2" t="s">
        <v>35</v>
      </c>
      <c r="K49" s="11">
        <f>SUM(K41:K48)</f>
        <v>31513627.229933321</v>
      </c>
      <c r="L49" s="12"/>
      <c r="P49" s="16"/>
    </row>
    <row r="50" spans="3:17" ht="9" customHeight="1" x14ac:dyDescent="0.2">
      <c r="K50" s="10"/>
      <c r="L50" s="10"/>
    </row>
    <row r="51" spans="3:17" ht="15" customHeight="1" x14ac:dyDescent="0.2">
      <c r="C51" s="2" t="s">
        <v>36</v>
      </c>
      <c r="K51" s="10"/>
      <c r="L51" s="10"/>
      <c r="N51" s="19"/>
      <c r="O51" s="19"/>
    </row>
    <row r="52" spans="3:17" x14ac:dyDescent="0.2">
      <c r="D52" s="1" t="s">
        <v>37</v>
      </c>
      <c r="K52" s="6">
        <f>+'[1]21.Movimiento CXP -SEPTIEMBRE'!F20</f>
        <v>18662149.190000001</v>
      </c>
      <c r="L52" s="6"/>
      <c r="N52" s="19"/>
      <c r="O52" s="19"/>
    </row>
    <row r="53" spans="3:17" hidden="1" x14ac:dyDescent="0.2">
      <c r="D53" s="1" t="s">
        <v>38</v>
      </c>
      <c r="K53" s="10"/>
      <c r="L53" s="10"/>
    </row>
    <row r="54" spans="3:17" hidden="1" x14ac:dyDescent="0.2">
      <c r="D54" s="1" t="s">
        <v>39</v>
      </c>
      <c r="K54" s="10"/>
      <c r="L54" s="10"/>
    </row>
    <row r="55" spans="3:17" hidden="1" x14ac:dyDescent="0.2">
      <c r="D55" s="1" t="s">
        <v>40</v>
      </c>
      <c r="K55" s="10"/>
      <c r="L55" s="10"/>
    </row>
    <row r="56" spans="3:17" hidden="1" x14ac:dyDescent="0.2">
      <c r="D56" s="1" t="s">
        <v>41</v>
      </c>
      <c r="K56" s="10"/>
      <c r="L56" s="10"/>
    </row>
    <row r="57" spans="3:17" hidden="1" x14ac:dyDescent="0.2">
      <c r="D57" s="1" t="s">
        <v>42</v>
      </c>
      <c r="K57" s="10"/>
      <c r="L57" s="10"/>
    </row>
    <row r="58" spans="3:17" x14ac:dyDescent="0.2">
      <c r="C58" s="2" t="s">
        <v>43</v>
      </c>
      <c r="D58" s="2"/>
      <c r="E58" s="2"/>
      <c r="F58" s="2"/>
      <c r="G58" s="2"/>
      <c r="H58" s="2"/>
      <c r="I58" s="2"/>
      <c r="K58" s="11">
        <f>SUM(K50:K57)</f>
        <v>18662149.190000001</v>
      </c>
      <c r="L58" s="9"/>
    </row>
    <row r="59" spans="3:17" ht="14.25" customHeight="1" x14ac:dyDescent="0.2">
      <c r="K59" s="10"/>
      <c r="L59" s="10"/>
    </row>
    <row r="60" spans="3:17" ht="15" thickBot="1" x14ac:dyDescent="0.25">
      <c r="C60" s="2" t="s">
        <v>44</v>
      </c>
      <c r="K60" s="13">
        <f>+K49+K58</f>
        <v>50175776.419933319</v>
      </c>
      <c r="L60" s="12"/>
      <c r="P60" s="7"/>
      <c r="Q60" s="7"/>
    </row>
    <row r="61" spans="3:17" ht="7.5" customHeight="1" thickTop="1" x14ac:dyDescent="0.2">
      <c r="K61" s="10"/>
      <c r="L61" s="10"/>
    </row>
    <row r="62" spans="3:17" x14ac:dyDescent="0.2">
      <c r="C62" s="2" t="s">
        <v>45</v>
      </c>
      <c r="K62" s="10"/>
      <c r="L62" s="10"/>
    </row>
    <row r="63" spans="3:17" x14ac:dyDescent="0.2">
      <c r="D63" s="1" t="s">
        <v>46</v>
      </c>
      <c r="K63" s="6">
        <f>+'[1]05.Notas EEFF'!E164</f>
        <v>84274390.390000001</v>
      </c>
      <c r="L63" s="6"/>
    </row>
    <row r="64" spans="3:17" x14ac:dyDescent="0.2">
      <c r="D64" s="1" t="s">
        <v>47</v>
      </c>
      <c r="K64" s="6">
        <f>+'[1]05.Notas EEFF'!E172</f>
        <v>60124203.609999999</v>
      </c>
      <c r="L64" s="6"/>
    </row>
    <row r="65" spans="2:17" x14ac:dyDescent="0.2">
      <c r="D65" s="1" t="s">
        <v>48</v>
      </c>
      <c r="K65" s="6">
        <f>+'[1]05.Notas EEFF'!E173</f>
        <v>214188.54694009988</v>
      </c>
      <c r="L65" s="6"/>
      <c r="P65" s="14"/>
    </row>
    <row r="66" spans="2:17" hidden="1" x14ac:dyDescent="0.2">
      <c r="D66" s="1" t="s">
        <v>49</v>
      </c>
      <c r="K66" s="6"/>
      <c r="L66" s="6"/>
    </row>
    <row r="67" spans="2:17" ht="15" thickBot="1" x14ac:dyDescent="0.25">
      <c r="C67" s="2" t="s">
        <v>50</v>
      </c>
      <c r="K67" s="13">
        <f>SUM(K63:K65)</f>
        <v>144612782.54694009</v>
      </c>
      <c r="L67" s="12"/>
      <c r="P67" s="14"/>
      <c r="Q67" s="7"/>
    </row>
    <row r="68" spans="2:17" ht="15" thickTop="1" x14ac:dyDescent="0.2">
      <c r="K68" s="10"/>
      <c r="L68" s="10"/>
    </row>
    <row r="69" spans="2:17" ht="15" thickBot="1" x14ac:dyDescent="0.25">
      <c r="C69" s="2" t="s">
        <v>51</v>
      </c>
      <c r="K69" s="13">
        <f>+K60+K67</f>
        <v>194788558.96687341</v>
      </c>
      <c r="L69" s="12"/>
      <c r="O69" s="20"/>
    </row>
    <row r="70" spans="2:17" ht="15" thickTop="1" x14ac:dyDescent="0.2">
      <c r="O70" s="21"/>
    </row>
    <row r="71" spans="2:17" x14ac:dyDescent="0.2">
      <c r="K71" s="10"/>
      <c r="O71" s="20"/>
    </row>
    <row r="77" spans="2:17" x14ac:dyDescent="0.2">
      <c r="K77" s="10"/>
    </row>
    <row r="79" spans="2:17" x14ac:dyDescent="0.2">
      <c r="K79" s="10"/>
    </row>
    <row r="80" spans="2:17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</sheetData>
  <mergeCells count="11">
    <mergeCell ref="B11:M11"/>
    <mergeCell ref="B12:M12"/>
    <mergeCell ref="N51:O52"/>
    <mergeCell ref="B80:M80"/>
    <mergeCell ref="B81:M81"/>
    <mergeCell ref="B10:M10"/>
    <mergeCell ref="C2:M2"/>
    <mergeCell ref="C3:M3"/>
    <mergeCell ref="C4:M4"/>
    <mergeCell ref="C5:L5"/>
    <mergeCell ref="B9:M9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Evelin De Jesús Fernández Jiménez</cp:lastModifiedBy>
  <cp:lastPrinted>2022-10-21T12:08:31Z</cp:lastPrinted>
  <dcterms:created xsi:type="dcterms:W3CDTF">2022-10-17T21:10:54Z</dcterms:created>
  <dcterms:modified xsi:type="dcterms:W3CDTF">2022-10-21T12:08:54Z</dcterms:modified>
</cp:coreProperties>
</file>