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bril\Contabilidad\"/>
    </mc:Choice>
  </mc:AlternateContent>
  <xr:revisionPtr revIDLastSave="0" documentId="8_{893892EF-7CB2-48BC-B12E-6DF835E52F30}" xr6:coauthVersionLast="47" xr6:coauthVersionMax="47" xr10:uidLastSave="{00000000-0000-0000-0000-000000000000}"/>
  <bookViews>
    <workbookView xWindow="-120" yWindow="-120" windowWidth="29040" windowHeight="15840" xr2:uid="{C8F271C0-6039-4E8E-9AF5-9A64B4ADEAC2}"/>
  </bookViews>
  <sheets>
    <sheet name="01.3 ESF Transparencia" sheetId="1" r:id="rId1"/>
  </sheets>
  <externalReferences>
    <externalReference r:id="rId2"/>
    <externalReference r:id="rId3"/>
  </externalReferences>
  <definedNames>
    <definedName name="_xlnm.Print_Area" localSheetId="0">'01.3 ESF Transparencia'!$B$1:$G$83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5" i="1" l="1"/>
  <c r="F64" i="1"/>
  <c r="F67" i="1" s="1"/>
  <c r="F63" i="1"/>
  <c r="F52" i="1"/>
  <c r="F58" i="1" s="1"/>
  <c r="F45" i="1"/>
  <c r="F44" i="1"/>
  <c r="F43" i="1"/>
  <c r="F42" i="1"/>
  <c r="F41" i="1"/>
  <c r="F49" i="1" s="1"/>
  <c r="F60" i="1" s="1"/>
  <c r="F32" i="1"/>
  <c r="F31" i="1"/>
  <c r="F30" i="1"/>
  <c r="F34" i="1" s="1"/>
  <c r="F22" i="1"/>
  <c r="F21" i="1"/>
  <c r="F20" i="1"/>
  <c r="F19" i="1"/>
  <c r="F18" i="1"/>
  <c r="F23" i="1" s="1"/>
  <c r="F36" i="1" s="1"/>
  <c r="F69" i="1" l="1"/>
</calcChain>
</file>

<file path=xl/sharedStrings.xml><?xml version="1.0" encoding="utf-8"?>
<sst xmlns="http://schemas.openxmlformats.org/spreadsheetml/2006/main" count="53" uniqueCount="53">
  <si>
    <t xml:space="preserve">Ministerio de Cultura </t>
  </si>
  <si>
    <t>Estado de Situación Financiera</t>
  </si>
  <si>
    <t>Al 30 Abril  del 2023</t>
  </si>
  <si>
    <t xml:space="preserve"> (Valores en RD$)</t>
  </si>
  <si>
    <t>Abril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</si>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</sst>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43" fontId="5" fillId="2" borderId="0" xfId="1" applyFont="1" applyFill="1"/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2" borderId="2" xfId="0" applyNumberFormat="1" applyFont="1" applyFill="1" applyBorder="1"/>
    <xf numFmtId="41" fontId="2" fillId="2" borderId="0" xfId="0" applyNumberFormat="1" applyFont="1" applyFill="1"/>
    <xf numFmtId="164" fontId="5" fillId="2" borderId="0" xfId="1" applyNumberFormat="1" applyFont="1" applyFill="1"/>
    <xf numFmtId="43" fontId="2" fillId="2" borderId="0" xfId="1" applyFont="1" applyFill="1"/>
    <xf numFmtId="43" fontId="5" fillId="3" borderId="0" xfId="1" applyFont="1" applyFill="1"/>
    <xf numFmtId="43" fontId="6" fillId="4" borderId="0" xfId="1" applyFont="1" applyFill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2101850</xdr:colOff>
      <xdr:row>0</xdr:row>
      <xdr:rowOff>149803</xdr:rowOff>
    </xdr:from>
    <xdr:to>
      <xdr:col>4</xdr:col>
      <xdr:colOff>379151</xdr:colOff>
      <xdr:row>6</xdr:row>
      <xdr:rowOff>154133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09840C-F48A-416C-B2EA-033008C5F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8200" y="149803"/>
          <a:ext cx="1801551" cy="1090180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76</xdr:row>
      <xdr:rowOff>123825</xdr:rowOff>
    </xdr:from>
    <xdr:to>
      <xdr:col>3</xdr:col>
      <xdr:colOff>2493819</xdr:colOff>
      <xdr:row>80</xdr:row>
      <xdr:rowOff>173182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9972E2B-4624-42FA-B668-357A1919F97E}"/>
            </a:ext>
          </a:extLst>
        </xdr:cNvPr>
        <xdr:cNvSpPr txBox="1"/>
      </xdr:nvSpPr>
      <xdr:spPr>
        <a:xfrm>
          <a:off x="885826" y="10448925"/>
          <a:ext cx="2884343" cy="773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</a:t>
          </a:r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ÍNO</a:t>
          </a:r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</a:t>
          </a:r>
          <a:endParaRPr lang="es-DO" sz="1000" b="1" baseline="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</a:t>
          </a:r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Encargada Dpto. de Contabilida</a:t>
          </a:r>
          <a:endParaRPr lang="es-DO" sz="11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0</xdr:colOff>
      <xdr:row>76</xdr:row>
      <xdr:rowOff>133350</xdr:rowOff>
    </xdr:from>
    <xdr:to>
      <xdr:col>7</xdr:col>
      <xdr:colOff>0</xdr:colOff>
      <xdr:row>80</xdr:row>
      <xdr:rowOff>40216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D0CB8BFF-5EDF-4656-92F0-A0E77AD7528E}"/>
            </a:ext>
          </a:extLst>
        </xdr:cNvPr>
        <xdr:cNvSpPr txBox="1"/>
      </xdr:nvSpPr>
      <xdr:spPr>
        <a:xfrm>
          <a:off x="5372100" y="10458450"/>
          <a:ext cx="238125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FLORINDA MATRILL</a:t>
          </a:r>
          <a:r>
            <a:rPr lang="en-US" sz="1000" b="1" i="0" u="sng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É</a:t>
          </a:r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                                                            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STADOS%20FINANCIEROS%20MENSUALES\EEFF%20A&#209;O%202023\Estados%20Financiero%20Abril%202023\Estados%20Financieros\Borrador%20Estados%20Financieros%20Abril%20%202023%20actualizado-16-5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"/>
      <sheetName val="11.Cuenta Unica "/>
      <sheetName val="11.1 DETALLE INGRESOS "/>
      <sheetName val="11.2-Mov. Cta. Unica MINC"/>
      <sheetName val="13.Inventarios y Suministros"/>
      <sheetName val="Control 1 Otras CxP Inv-Transit"/>
      <sheetName val="Control 2 Otras CxP Conta."/>
      <sheetName val="INVENTARIO F.ABRIL 2023"/>
      <sheetName val="RELACION ENTRADAS ABRIL 2023"/>
      <sheetName val="12.CU Nota EF"/>
      <sheetName val="14. OTRAS CUENTAS PAGADAS "/>
      <sheetName val="15.CXC y Itbis CXP"/>
      <sheetName val="16.Amort. Pólizas 2022-2023"/>
      <sheetName val="18. Anticipos Financieros"/>
      <sheetName val="19. PPYE "/>
      <sheetName val="19.1 Detalle Activos SIAB 2023"/>
      <sheetName val="19.2 Detalle Entradas  "/>
      <sheetName val="19.3 Activos por CK y TR"/>
      <sheetName val="20- Obras en Proceso"/>
      <sheetName val="21-2.Movimiento CXP -MAR. 2023"/>
      <sheetName val="CXP GENERAL ABRIL .2023 "/>
      <sheetName val="PASIVOS CORRIENTE CON LIB. EMIT"/>
      <sheetName val="OTROS PASIVOS"/>
      <sheetName val="PASIVOS NO CORRIENTE"/>
      <sheetName val="CXP AGREGADOS ABRIL"/>
      <sheetName val="CXP PAGADO ABRIL"/>
      <sheetName val="CXP DEVENGADO Y E.F 2023 (2)"/>
      <sheetName val="CXP DEVENGADO Y E.F 2023"/>
      <sheetName val="24.Retenciones y Ajustes"/>
      <sheetName val="24.1 RETENCIONES ABRIL "/>
      <sheetName val="25.Ingresos"/>
      <sheetName val="26.Gastos Generales"/>
      <sheetName val="26.1 DEVENGADO ABRIL "/>
      <sheetName val=" 27 Ejec Presupuesto"/>
      <sheetName val="Subvenciones"/>
      <sheetName val="gastos vs ajuste"/>
      <sheetName val="Transferencias Corrientes"/>
    </sheetNames>
    <sheetDataSet>
      <sheetData sheetId="0">
        <row r="27">
          <cell r="E27">
            <v>38524291.200000003</v>
          </cell>
        </row>
        <row r="40">
          <cell r="E40">
            <v>329860</v>
          </cell>
        </row>
        <row r="49">
          <cell r="E49">
            <v>12427842.050000001</v>
          </cell>
        </row>
        <row r="57">
          <cell r="E57">
            <v>71739.37</v>
          </cell>
        </row>
        <row r="68">
          <cell r="E68">
            <v>0</v>
          </cell>
        </row>
        <row r="75">
          <cell r="E75">
            <v>188882843.03999999</v>
          </cell>
        </row>
        <row r="77">
          <cell r="E77">
            <v>-116137434.42</v>
          </cell>
        </row>
        <row r="81">
          <cell r="E81">
            <v>31309197.02</v>
          </cell>
        </row>
        <row r="92">
          <cell r="E92">
            <v>46211852.729999997</v>
          </cell>
        </row>
        <row r="99">
          <cell r="E99">
            <v>7307559.2599999979</v>
          </cell>
        </row>
        <row r="112">
          <cell r="E112">
            <v>10166521.41</v>
          </cell>
        </row>
        <row r="129">
          <cell r="E129">
            <v>1142807.5900000008</v>
          </cell>
        </row>
        <row r="140">
          <cell r="E140">
            <v>0.16999999998370185</v>
          </cell>
        </row>
        <row r="167">
          <cell r="E167">
            <v>-84274390.390000001</v>
          </cell>
        </row>
        <row r="175">
          <cell r="E175">
            <v>101920264.65000001</v>
          </cell>
        </row>
        <row r="176">
          <cell r="E176">
            <v>20705958.569999997</v>
          </cell>
        </row>
      </sheetData>
      <sheetData sheetId="1">
        <row r="58">
          <cell r="H58">
            <v>17514606.350000001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B637-6994-43D9-967C-193AE2287CF3}">
  <sheetPr>
    <tabColor theme="4"/>
  </sheetPr>
  <dimension ref="B2:K81"/>
  <sheetViews>
    <sheetView tabSelected="1" view="pageBreakPreview" zoomScale="110" zoomScaleNormal="100" zoomScaleSheetLayoutView="110" workbookViewId="0">
      <selection activeCell="I36" sqref="I36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5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20"/>
      <c r="D2" s="20"/>
      <c r="E2" s="20"/>
      <c r="F2" s="20"/>
      <c r="G2" s="20"/>
    </row>
    <row r="3" spans="2:7" x14ac:dyDescent="0.2">
      <c r="C3" s="20"/>
      <c r="D3" s="20"/>
      <c r="E3" s="20"/>
      <c r="F3" s="20"/>
      <c r="G3" s="20"/>
    </row>
    <row r="4" spans="2:7" x14ac:dyDescent="0.2">
      <c r="C4" s="20"/>
      <c r="D4" s="20"/>
      <c r="E4" s="20"/>
      <c r="F4" s="20"/>
      <c r="G4" s="20"/>
    </row>
    <row r="5" spans="2:7" x14ac:dyDescent="0.2">
      <c r="C5" s="20"/>
      <c r="D5" s="20"/>
      <c r="E5" s="20"/>
      <c r="F5" s="20"/>
      <c r="G5" s="20"/>
    </row>
    <row r="9" spans="2:7" ht="20.25" x14ac:dyDescent="0.3">
      <c r="B9" s="22" t="s">
        <v>0</v>
      </c>
      <c r="C9" s="22"/>
      <c r="D9" s="22"/>
      <c r="E9" s="22"/>
      <c r="F9" s="22"/>
      <c r="G9" s="22"/>
    </row>
    <row r="10" spans="2:7" x14ac:dyDescent="0.2">
      <c r="B10" s="20" t="s">
        <v>1</v>
      </c>
      <c r="C10" s="20"/>
      <c r="D10" s="20"/>
      <c r="E10" s="20"/>
      <c r="F10" s="20"/>
      <c r="G10" s="20"/>
    </row>
    <row r="11" spans="2:7" x14ac:dyDescent="0.2">
      <c r="B11" s="20" t="s">
        <v>2</v>
      </c>
      <c r="C11" s="20"/>
      <c r="D11" s="20"/>
      <c r="E11" s="20"/>
      <c r="F11" s="20"/>
      <c r="G11" s="20"/>
    </row>
    <row r="12" spans="2:7" x14ac:dyDescent="0.2">
      <c r="B12" s="20" t="s">
        <v>3</v>
      </c>
      <c r="C12" s="20"/>
      <c r="D12" s="20"/>
      <c r="E12" s="20"/>
      <c r="F12" s="20"/>
      <c r="G12" s="20"/>
    </row>
    <row r="13" spans="2:7" x14ac:dyDescent="0.2">
      <c r="B13" s="2"/>
      <c r="C13" s="2"/>
      <c r="D13" s="2"/>
      <c r="E13" s="2"/>
      <c r="F13" s="2"/>
      <c r="G13" s="2"/>
    </row>
    <row r="14" spans="2:7" x14ac:dyDescent="0.2">
      <c r="B14" s="2"/>
      <c r="C14" s="2"/>
      <c r="D14" s="2"/>
      <c r="E14" s="2"/>
      <c r="F14" s="2"/>
      <c r="G14" s="2"/>
    </row>
    <row r="15" spans="2:7" x14ac:dyDescent="0.2">
      <c r="F15" s="2" t="s">
        <v>4</v>
      </c>
      <c r="G15" s="2"/>
    </row>
    <row r="16" spans="2:7" x14ac:dyDescent="0.2">
      <c r="C16" s="3" t="s">
        <v>5</v>
      </c>
      <c r="F16" s="4"/>
      <c r="G16" s="4"/>
    </row>
    <row r="17" spans="3:10" x14ac:dyDescent="0.2">
      <c r="C17" s="3" t="s">
        <v>6</v>
      </c>
      <c r="F17" s="1" t="s">
        <v>7</v>
      </c>
    </row>
    <row r="18" spans="3:10" x14ac:dyDescent="0.2">
      <c r="D18" s="1" t="s">
        <v>8</v>
      </c>
      <c r="F18" s="6">
        <f>+'[1]01.Notas EEFF'!E27</f>
        <v>38524291.200000003</v>
      </c>
      <c r="G18" s="6"/>
      <c r="J18" s="7"/>
    </row>
    <row r="19" spans="3:10" x14ac:dyDescent="0.2">
      <c r="D19" s="1" t="s">
        <v>9</v>
      </c>
      <c r="F19" s="8">
        <f>+'[1]01.Notas EEFF'!E40</f>
        <v>329860</v>
      </c>
      <c r="G19" s="6"/>
    </row>
    <row r="20" spans="3:10" x14ac:dyDescent="0.2">
      <c r="D20" s="1" t="s">
        <v>10</v>
      </c>
      <c r="F20" s="6">
        <f>+'[1]01.Notas EEFF'!E49</f>
        <v>12427842.050000001</v>
      </c>
      <c r="G20" s="6"/>
    </row>
    <row r="21" spans="3:10" x14ac:dyDescent="0.2">
      <c r="D21" s="1" t="s">
        <v>11</v>
      </c>
      <c r="F21" s="6">
        <f>+'[1]01.Notas EEFF'!E57</f>
        <v>71739.37</v>
      </c>
      <c r="G21" s="6"/>
    </row>
    <row r="22" spans="3:10" hidden="1" x14ac:dyDescent="0.2">
      <c r="D22" s="1" t="s">
        <v>12</v>
      </c>
      <c r="F22" s="6">
        <f>+'[1]01.Notas EEFF'!E68</f>
        <v>0</v>
      </c>
      <c r="G22" s="6"/>
    </row>
    <row r="23" spans="3:10" x14ac:dyDescent="0.2">
      <c r="C23" s="3" t="s">
        <v>13</v>
      </c>
      <c r="F23" s="9">
        <f>SUM(F18:F22)</f>
        <v>51353732.619999997</v>
      </c>
      <c r="G23" s="10"/>
    </row>
    <row r="24" spans="3:10" ht="10.5" customHeight="1" x14ac:dyDescent="0.2">
      <c r="F24" s="11"/>
    </row>
    <row r="25" spans="3:10" x14ac:dyDescent="0.2">
      <c r="C25" s="3" t="s">
        <v>14</v>
      </c>
      <c r="F25" s="11"/>
    </row>
    <row r="26" spans="3:10" hidden="1" x14ac:dyDescent="0.2">
      <c r="D26" s="1" t="s">
        <v>15</v>
      </c>
      <c r="F26" s="11"/>
    </row>
    <row r="27" spans="3:10" hidden="1" x14ac:dyDescent="0.2">
      <c r="D27" s="1" t="s">
        <v>16</v>
      </c>
      <c r="F27" s="11"/>
    </row>
    <row r="28" spans="3:10" hidden="1" x14ac:dyDescent="0.2">
      <c r="D28" s="1" t="s">
        <v>17</v>
      </c>
      <c r="F28" s="11"/>
    </row>
    <row r="29" spans="3:10" hidden="1" x14ac:dyDescent="0.2">
      <c r="D29" s="1" t="s">
        <v>18</v>
      </c>
      <c r="F29" s="11"/>
    </row>
    <row r="30" spans="3:10" x14ac:dyDescent="0.2">
      <c r="D30" s="1" t="s">
        <v>19</v>
      </c>
      <c r="F30" s="6">
        <f>+'[1]01.Notas EEFF'!E75+'[1]01.Notas EEFF'!E81</f>
        <v>220192040.06</v>
      </c>
      <c r="G30" s="6"/>
    </row>
    <row r="31" spans="3:10" x14ac:dyDescent="0.2">
      <c r="D31" s="1" t="s">
        <v>20</v>
      </c>
      <c r="F31" s="6">
        <f>+'[1]01.Notas EEFF'!E77</f>
        <v>-116137434.42</v>
      </c>
      <c r="G31" s="6"/>
    </row>
    <row r="32" spans="3:10" x14ac:dyDescent="0.2">
      <c r="D32" s="1" t="s">
        <v>21</v>
      </c>
      <c r="F32" s="11">
        <f>+'[1]01.Notas EEFF'!E92</f>
        <v>46211852.729999997</v>
      </c>
      <c r="G32" s="11"/>
    </row>
    <row r="33" spans="3:11" hidden="1" x14ac:dyDescent="0.2">
      <c r="D33" s="1" t="s">
        <v>22</v>
      </c>
      <c r="F33" s="11"/>
      <c r="G33" s="11"/>
    </row>
    <row r="34" spans="3:11" x14ac:dyDescent="0.2">
      <c r="C34" s="3" t="s">
        <v>23</v>
      </c>
      <c r="F34" s="12">
        <f>SUM(F30:F33)</f>
        <v>150266458.37</v>
      </c>
      <c r="G34" s="13"/>
    </row>
    <row r="35" spans="3:11" ht="11.25" customHeight="1" x14ac:dyDescent="0.2">
      <c r="F35" s="11"/>
      <c r="G35" s="11"/>
    </row>
    <row r="36" spans="3:11" ht="15" thickBot="1" x14ac:dyDescent="0.25">
      <c r="C36" s="3" t="s">
        <v>24</v>
      </c>
      <c r="F36" s="14">
        <f>+F23+F34</f>
        <v>201620190.99000001</v>
      </c>
      <c r="G36" s="13"/>
      <c r="J36" s="15"/>
      <c r="K36" s="7"/>
    </row>
    <row r="37" spans="3:11" ht="8.25" customHeight="1" thickTop="1" x14ac:dyDescent="0.2">
      <c r="F37" s="11"/>
      <c r="G37" s="11"/>
    </row>
    <row r="38" spans="3:11" x14ac:dyDescent="0.2">
      <c r="C38" s="3" t="s">
        <v>25</v>
      </c>
      <c r="F38" s="11"/>
      <c r="G38" s="11"/>
    </row>
    <row r="39" spans="3:11" x14ac:dyDescent="0.2">
      <c r="D39" s="3" t="s">
        <v>26</v>
      </c>
      <c r="F39" s="11"/>
      <c r="G39" s="11"/>
    </row>
    <row r="40" spans="3:11" hidden="1" x14ac:dyDescent="0.2">
      <c r="D40" s="1" t="s">
        <v>27</v>
      </c>
      <c r="F40" s="11"/>
      <c r="G40" s="11"/>
    </row>
    <row r="41" spans="3:11" x14ac:dyDescent="0.2">
      <c r="D41" s="1" t="s">
        <v>28</v>
      </c>
      <c r="F41" s="6">
        <f>'[1]01.Notas EEFF'!E99</f>
        <v>7307559.2599999979</v>
      </c>
      <c r="G41" s="6"/>
    </row>
    <row r="42" spans="3:11" x14ac:dyDescent="0.2">
      <c r="D42" s="1" t="s">
        <v>29</v>
      </c>
      <c r="F42" s="6">
        <f>+'[1]01.Notas EEFF'!E112</f>
        <v>10166521.41</v>
      </c>
      <c r="G42" s="6"/>
    </row>
    <row r="43" spans="3:11" x14ac:dyDescent="0.2">
      <c r="D43" s="1" t="s">
        <v>30</v>
      </c>
      <c r="F43" s="16">
        <f>+'[1]01.Notas EEFF'!E129</f>
        <v>1142807.5900000008</v>
      </c>
      <c r="G43" s="6"/>
    </row>
    <row r="44" spans="3:11" hidden="1" x14ac:dyDescent="0.2">
      <c r="D44" s="1" t="s">
        <v>31</v>
      </c>
      <c r="F44" s="11">
        <f>+'[1]01.Notas EEFF'!E140</f>
        <v>0.16999999998370185</v>
      </c>
      <c r="G44" s="11"/>
    </row>
    <row r="45" spans="3:11" hidden="1" x14ac:dyDescent="0.2">
      <c r="D45" s="1" t="s">
        <v>32</v>
      </c>
      <c r="F45" s="11">
        <f>+'[2]Notas EF'!E83</f>
        <v>0</v>
      </c>
      <c r="G45" s="11"/>
    </row>
    <row r="46" spans="3:11" hidden="1" x14ac:dyDescent="0.2">
      <c r="D46" s="1" t="s">
        <v>33</v>
      </c>
      <c r="F46" s="11"/>
      <c r="G46" s="11"/>
    </row>
    <row r="47" spans="3:11" hidden="1" x14ac:dyDescent="0.2">
      <c r="D47" s="1" t="s">
        <v>34</v>
      </c>
      <c r="F47" s="11"/>
      <c r="G47" s="11"/>
    </row>
    <row r="48" spans="3:11" hidden="1" x14ac:dyDescent="0.2">
      <c r="D48" s="1" t="s">
        <v>35</v>
      </c>
      <c r="F48" s="11">
        <v>0</v>
      </c>
      <c r="G48" s="11"/>
    </row>
    <row r="49" spans="3:11" x14ac:dyDescent="0.2">
      <c r="C49" s="3" t="s">
        <v>36</v>
      </c>
      <c r="F49" s="12">
        <f>SUM(F41:F48)</f>
        <v>18616888.43</v>
      </c>
      <c r="G49" s="13"/>
      <c r="J49" s="17"/>
    </row>
    <row r="50" spans="3:11" ht="9" customHeight="1" x14ac:dyDescent="0.2">
      <c r="F50" s="11"/>
      <c r="G50" s="11"/>
    </row>
    <row r="51" spans="3:11" ht="15" customHeight="1" x14ac:dyDescent="0.2">
      <c r="C51" s="3" t="s">
        <v>37</v>
      </c>
      <c r="F51" s="11"/>
      <c r="G51" s="11"/>
      <c r="H51" s="21"/>
      <c r="I51" s="21"/>
    </row>
    <row r="52" spans="3:11" x14ac:dyDescent="0.2">
      <c r="D52" s="1" t="s">
        <v>38</v>
      </c>
      <c r="F52" s="6">
        <f>+'[1]01.2 Plantilla ESF'!H58</f>
        <v>17514606.350000001</v>
      </c>
      <c r="G52" s="6"/>
      <c r="H52" s="21"/>
      <c r="I52" s="21"/>
    </row>
    <row r="53" spans="3:11" hidden="1" x14ac:dyDescent="0.2">
      <c r="D53" s="1" t="s">
        <v>39</v>
      </c>
      <c r="F53" s="11"/>
      <c r="G53" s="11"/>
    </row>
    <row r="54" spans="3:11" hidden="1" x14ac:dyDescent="0.2">
      <c r="D54" s="1" t="s">
        <v>40</v>
      </c>
      <c r="F54" s="11"/>
      <c r="G54" s="11"/>
    </row>
    <row r="55" spans="3:11" hidden="1" x14ac:dyDescent="0.2">
      <c r="D55" s="1" t="s">
        <v>41</v>
      </c>
      <c r="F55" s="11"/>
      <c r="G55" s="11"/>
    </row>
    <row r="56" spans="3:11" hidden="1" x14ac:dyDescent="0.2">
      <c r="D56" s="1" t="s">
        <v>42</v>
      </c>
      <c r="F56" s="11"/>
      <c r="G56" s="11"/>
    </row>
    <row r="57" spans="3:11" hidden="1" x14ac:dyDescent="0.2">
      <c r="D57" s="1" t="s">
        <v>43</v>
      </c>
      <c r="F57" s="11"/>
      <c r="G57" s="11"/>
    </row>
    <row r="58" spans="3:11" x14ac:dyDescent="0.2">
      <c r="C58" s="3" t="s">
        <v>44</v>
      </c>
      <c r="D58" s="3"/>
      <c r="E58" s="3"/>
      <c r="F58" s="12">
        <f>SUM(F50:F57)</f>
        <v>17514606.350000001</v>
      </c>
      <c r="G58" s="10"/>
    </row>
    <row r="59" spans="3:11" ht="14.25" customHeight="1" x14ac:dyDescent="0.2">
      <c r="F59" s="11"/>
      <c r="G59" s="11"/>
    </row>
    <row r="60" spans="3:11" ht="15" thickBot="1" x14ac:dyDescent="0.25">
      <c r="C60" s="3" t="s">
        <v>45</v>
      </c>
      <c r="F60" s="14">
        <f>+F49+F58</f>
        <v>36131494.780000001</v>
      </c>
      <c r="G60" s="13"/>
      <c r="J60" s="7"/>
      <c r="K60" s="7"/>
    </row>
    <row r="61" spans="3:11" ht="7.5" customHeight="1" thickTop="1" x14ac:dyDescent="0.2">
      <c r="F61" s="11"/>
      <c r="G61" s="11"/>
    </row>
    <row r="62" spans="3:11" x14ac:dyDescent="0.2">
      <c r="C62" s="3" t="s">
        <v>46</v>
      </c>
      <c r="F62" s="11"/>
      <c r="G62" s="11"/>
    </row>
    <row r="63" spans="3:11" x14ac:dyDescent="0.2">
      <c r="D63" s="1" t="s">
        <v>47</v>
      </c>
      <c r="F63" s="6">
        <f>+'[1]01.Notas EEFF'!E167</f>
        <v>-84274390.390000001</v>
      </c>
      <c r="G63" s="6"/>
    </row>
    <row r="64" spans="3:11" x14ac:dyDescent="0.2">
      <c r="D64" s="1" t="s">
        <v>48</v>
      </c>
      <c r="F64" s="6">
        <f>-'[1]01.Notas EEFF'!E175</f>
        <v>-101920264.65000001</v>
      </c>
      <c r="G64" s="6"/>
    </row>
    <row r="65" spans="2:11" x14ac:dyDescent="0.2">
      <c r="D65" s="1" t="s">
        <v>49</v>
      </c>
      <c r="F65" s="6">
        <f>+'[1]01.Notas EEFF'!E176</f>
        <v>20705958.569999997</v>
      </c>
      <c r="G65" s="6"/>
      <c r="J65" s="15"/>
    </row>
    <row r="66" spans="2:11" hidden="1" x14ac:dyDescent="0.2">
      <c r="D66" s="1" t="s">
        <v>50</v>
      </c>
      <c r="F66" s="6"/>
      <c r="G66" s="6"/>
    </row>
    <row r="67" spans="2:11" ht="15" thickBot="1" x14ac:dyDescent="0.25">
      <c r="C67" s="3" t="s">
        <v>51</v>
      </c>
      <c r="F67" s="14">
        <f>SUM(F63:F65)</f>
        <v>-165488696.47000003</v>
      </c>
      <c r="G67" s="13"/>
      <c r="J67" s="15"/>
      <c r="K67" s="7"/>
    </row>
    <row r="68" spans="2:11" ht="15" thickTop="1" x14ac:dyDescent="0.2">
      <c r="F68" s="11"/>
      <c r="G68" s="11"/>
    </row>
    <row r="69" spans="2:11" ht="15" thickBot="1" x14ac:dyDescent="0.25">
      <c r="C69" s="3" t="s">
        <v>52</v>
      </c>
      <c r="F69" s="14">
        <f>+F60-F67</f>
        <v>201620191.25000003</v>
      </c>
      <c r="G69" s="13"/>
      <c r="I69" s="18"/>
    </row>
    <row r="70" spans="2:11" ht="15" thickTop="1" x14ac:dyDescent="0.2">
      <c r="F70" s="11"/>
      <c r="I70" s="19"/>
    </row>
    <row r="71" spans="2:11" x14ac:dyDescent="0.2">
      <c r="F71" s="11"/>
    </row>
    <row r="72" spans="2:11" x14ac:dyDescent="0.2">
      <c r="F72" s="11"/>
    </row>
    <row r="77" spans="2:11" x14ac:dyDescent="0.2">
      <c r="F77" s="11"/>
    </row>
    <row r="79" spans="2:11" x14ac:dyDescent="0.2">
      <c r="F79" s="11"/>
    </row>
    <row r="80" spans="2:11" x14ac:dyDescent="0.2">
      <c r="B80" s="20"/>
      <c r="C80" s="20"/>
      <c r="D80" s="20"/>
      <c r="E80" s="20"/>
      <c r="F80" s="20"/>
      <c r="G80" s="20"/>
    </row>
    <row r="81" spans="2:7" x14ac:dyDescent="0.2">
      <c r="B81" s="20"/>
      <c r="C81" s="20"/>
      <c r="D81" s="20"/>
      <c r="E81" s="20"/>
      <c r="F81" s="20"/>
      <c r="G81" s="20"/>
    </row>
  </sheetData>
  <mergeCells count="11">
    <mergeCell ref="B10:G10"/>
    <mergeCell ref="C2:G2"/>
    <mergeCell ref="C3:G3"/>
    <mergeCell ref="C4:G4"/>
    <mergeCell ref="C5:G5"/>
    <mergeCell ref="B9:G9"/>
    <mergeCell ref="B11:G11"/>
    <mergeCell ref="B12:G12"/>
    <mergeCell ref="H51:I52"/>
    <mergeCell ref="B80:G80"/>
    <mergeCell ref="B81:G81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dcterms:created xsi:type="dcterms:W3CDTF">2023-05-16T20:02:06Z</dcterms:created>
  <dcterms:modified xsi:type="dcterms:W3CDTF">2023-05-17T12:11:30Z</dcterms:modified>
</cp:coreProperties>
</file>