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Octubre\Contabilidad\"/>
    </mc:Choice>
  </mc:AlternateContent>
  <xr:revisionPtr revIDLastSave="0" documentId="8_{491094BD-74B0-497C-AB25-B92E6C2CE336}" xr6:coauthVersionLast="47" xr6:coauthVersionMax="47" xr10:uidLastSave="{00000000-0000-0000-0000-000000000000}"/>
  <bookViews>
    <workbookView xWindow="-120" yWindow="-120" windowWidth="20730" windowHeight="11160" xr2:uid="{1484290A-845E-42D3-B651-E82582D9A263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Transparencia'!$B$1:$G$85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55" i="1"/>
  <c r="F61" i="1" s="1"/>
  <c r="F51" i="1"/>
  <c r="D51" i="1"/>
  <c r="F47" i="1"/>
  <c r="F46" i="1"/>
  <c r="F45" i="1"/>
  <c r="F44" i="1"/>
  <c r="F43" i="1"/>
  <c r="F34" i="1"/>
  <c r="F33" i="1"/>
  <c r="F32" i="1"/>
  <c r="F23" i="1"/>
  <c r="F22" i="1"/>
  <c r="F21" i="1"/>
  <c r="F20" i="1"/>
  <c r="F36" i="1" l="1"/>
  <c r="F70" i="1"/>
  <c r="F25" i="1"/>
  <c r="F38" i="1" s="1"/>
  <c r="F52" i="1"/>
  <c r="F63" i="1" s="1"/>
  <c r="F72" i="1" s="1"/>
  <c r="I73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<sst xmlns="http://schemas.openxmlformats.org/spreadsheetml/2006/main" count="52" uniqueCount="52">
  <si>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</si>
  <si>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octubre del 2023</t>
  </si>
  <si>
    <t xml:space="preserve"> (Valores en RD$)</t>
  </si>
  <si>
    <t xml:space="preserve">        Octubre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</si>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</sst>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43" fontId="5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0" borderId="2" xfId="0" applyNumberFormat="1" applyFont="1" applyFill="1" applyBorder="1"/>
    <xf numFmtId="0" fontId="3" fillId="2" borderId="0" xfId="0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74</xdr:row>
      <xdr:rowOff>97846</xdr:rowOff>
    </xdr:from>
    <xdr:to>
      <xdr:col>3</xdr:col>
      <xdr:colOff>1976005</xdr:colOff>
      <xdr:row>79</xdr:row>
      <xdr:rowOff>865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F1A336D-E01D-43ED-A564-C038ECE86D05}"/>
            </a:ext>
          </a:extLst>
        </xdr:cNvPr>
        <xdr:cNvSpPr txBox="1"/>
      </xdr:nvSpPr>
      <xdr:spPr>
        <a:xfrm>
          <a:off x="152400" y="9984796"/>
          <a:ext cx="24617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142875</xdr:colOff>
      <xdr:row>74</xdr:row>
      <xdr:rowOff>133350</xdr:rowOff>
    </xdr:from>
    <xdr:to>
      <xdr:col>6</xdr:col>
      <xdr:colOff>533400</xdr:colOff>
      <xdr:row>78</xdr:row>
      <xdr:rowOff>40216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E00BC6A-0771-47B8-A8B6-45B4D2FB342D}"/>
            </a:ext>
          </a:extLst>
        </xdr:cNvPr>
        <xdr:cNvSpPr txBox="1"/>
      </xdr:nvSpPr>
      <xdr:spPr>
        <a:xfrm>
          <a:off x="4943475" y="1002030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1600200</xdr:colOff>
      <xdr:row>2</xdr:row>
      <xdr:rowOff>0</xdr:rowOff>
    </xdr:from>
    <xdr:to>
      <xdr:col>4</xdr:col>
      <xdr:colOff>180975</xdr:colOff>
      <xdr:row>8</xdr:row>
      <xdr:rowOff>6350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2114ECF-AE14-4216-A9FE-C3B9B57888C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361950"/>
          <a:ext cx="2105025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ESTADOS%20FINANCIEROS%20MENSUALES\EEFF%20A&#209;O%202023\Estados%20Financieros%20%20Octubre%202023\Estados%20Financieros\Borrador%20Estados%20Financieros%20octubre%202023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OCTUBRE"/>
      <sheetName val="10.2 DETALLE INGRESOS DE OCTUBR"/>
      <sheetName val="DETALLE CUENTA OPERATIVA "/>
      <sheetName val="DETALLE CUENTA COLECTORA "/>
      <sheetName val="DETALLE COLECTORA PROYECTO CULT"/>
      <sheetName val="11.Cuenta Unica "/>
      <sheetName val="11.2-Mov. Cta. Unica MINC"/>
      <sheetName val="13.Inventarios y Suministros"/>
      <sheetName val="INVENTARIO OCTUBRE 2023 (2)"/>
      <sheetName val="DIST. Y SER.D.DISOPE 2023-00323"/>
      <sheetName val="RELACION ENT. OCTUBRE 2023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2 Detalle de entrada activos"/>
      <sheetName val="Reporte Gra. Obj. Oct. 2023"/>
      <sheetName val="19.3 Activos por CK y TR"/>
      <sheetName val="20.Obras en Proceso"/>
      <sheetName val="20.1 Obras Terminadas"/>
      <sheetName val="CXP GENERAL OCT. 2023"/>
      <sheetName val="Total Gen. Pasivos con Libr (2)"/>
      <sheetName val="OTROS PASIVOS"/>
      <sheetName val="PASIVOS NO CORRIENTE (2)"/>
      <sheetName val="CXP AGREGADOS Octubre"/>
      <sheetName val="Control 1 Otras CxP Inv-Tra "/>
      <sheetName val="Control 2 Otras CxP Conta. "/>
      <sheetName val="Control 3 Otras CxP Conta."/>
      <sheetName val="PAGADO OCTUBRE 2023"/>
      <sheetName val="OTROS PAGOS Octubre"/>
      <sheetName val="CXP DEVENGADO Y E.F 2023"/>
      <sheetName val="08-2.Mov. CXP -Octubre 2023"/>
      <sheetName val="24.Retenciones y Ajustes"/>
      <sheetName val="24.1 Detalle Resumen."/>
      <sheetName val="25.Ingresos"/>
      <sheetName val="26.Gastos Generales"/>
      <sheetName val="26.1 EJECUCION AL 31 OCTUBRE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98887890.229999989</v>
          </cell>
        </row>
        <row r="19">
          <cell r="H19">
            <v>4936925.17</v>
          </cell>
        </row>
        <row r="20">
          <cell r="H20">
            <v>9531262.6500000004</v>
          </cell>
        </row>
        <row r="21">
          <cell r="H21">
            <v>-1863868.58</v>
          </cell>
        </row>
        <row r="30">
          <cell r="H30">
            <v>236440958.84999999</v>
          </cell>
        </row>
        <row r="31">
          <cell r="H31">
            <v>-125928962</v>
          </cell>
        </row>
        <row r="32">
          <cell r="H32">
            <v>55990325.039999992</v>
          </cell>
        </row>
        <row r="41">
          <cell r="H41">
            <v>31119606.600000001</v>
          </cell>
        </row>
        <row r="42">
          <cell r="H42">
            <v>3773224.1600000011</v>
          </cell>
        </row>
        <row r="43">
          <cell r="H43">
            <v>1045370.2400000023</v>
          </cell>
        </row>
        <row r="49">
          <cell r="D49" t="str">
            <v>Fondos en Consignación (Feria int. Libro 2023) (Nota 16)</v>
          </cell>
          <cell r="H49">
            <v>2130712.0099999998</v>
          </cell>
        </row>
        <row r="59">
          <cell r="H59">
            <v>18935276.200000003</v>
          </cell>
        </row>
        <row r="64">
          <cell r="H64">
            <v>84274390.390000001</v>
          </cell>
        </row>
        <row r="65">
          <cell r="H65">
            <v>123752331</v>
          </cell>
        </row>
        <row r="66">
          <cell r="H66">
            <v>12963619.469999922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F198-E79D-4D03-92EE-CE214240F4A0}">
  <sheetPr>
    <tabColor theme="4"/>
  </sheetPr>
  <dimension ref="B2:K79"/>
  <sheetViews>
    <sheetView tabSelected="1" topLeftCell="A64" zoomScaleNormal="100" zoomScaleSheetLayoutView="110" workbookViewId="0">
      <selection activeCell="E73" sqref="E73"/>
    </sheetView>
  </sheetViews>
  <sheetFormatPr baseColWidth="10" defaultColWidth="11.42578125" defaultRowHeight="14.25" x14ac:dyDescent="0.2"/>
  <cols>
    <col min="1" max="1" width="1.85546875" style="1" customWidth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1.5703125" style="1" customWidth="1"/>
    <col min="8" max="8" width="4.140625" style="1" customWidth="1"/>
    <col min="9" max="9" width="19.28515625" style="2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11" x14ac:dyDescent="0.2">
      <c r="C2" s="19"/>
      <c r="D2" s="19"/>
      <c r="E2" s="19"/>
      <c r="F2" s="19"/>
      <c r="G2" s="19"/>
    </row>
    <row r="3" spans="2:11" x14ac:dyDescent="0.2">
      <c r="C3" s="19"/>
      <c r="D3" s="19"/>
      <c r="E3" s="19"/>
      <c r="F3" s="19"/>
      <c r="G3" s="19"/>
    </row>
    <row r="4" spans="2:11" x14ac:dyDescent="0.2">
      <c r="C4" s="19"/>
      <c r="D4" s="19"/>
      <c r="E4" s="19"/>
      <c r="F4" s="19"/>
      <c r="G4" s="19"/>
    </row>
    <row r="5" spans="2:11" x14ac:dyDescent="0.2">
      <c r="C5" s="19"/>
      <c r="D5" s="19"/>
      <c r="E5" s="19"/>
      <c r="F5" s="19"/>
      <c r="G5" s="19"/>
    </row>
    <row r="9" spans="2:11" s="2" customFormat="1" x14ac:dyDescent="0.2">
      <c r="B9" s="1"/>
      <c r="C9" s="19" t="s">
        <v>0</v>
      </c>
      <c r="D9" s="19"/>
      <c r="E9" s="19"/>
      <c r="F9" s="19"/>
      <c r="G9" s="22"/>
      <c r="H9" s="22"/>
      <c r="J9" s="1"/>
      <c r="K9" s="1"/>
    </row>
    <row r="10" spans="2:11" s="2" customFormat="1" x14ac:dyDescent="0.2">
      <c r="B10" s="1"/>
      <c r="C10" s="19" t="s">
        <v>1</v>
      </c>
      <c r="D10" s="19"/>
      <c r="E10" s="19"/>
      <c r="F10" s="19"/>
      <c r="G10" s="22"/>
      <c r="H10" s="22"/>
      <c r="J10" s="1"/>
      <c r="K10" s="1"/>
    </row>
    <row r="11" spans="2:11" s="2" customFormat="1" x14ac:dyDescent="0.2">
      <c r="B11" s="1"/>
      <c r="C11" s="19" t="s">
        <v>2</v>
      </c>
      <c r="D11" s="19"/>
      <c r="E11" s="19"/>
      <c r="F11" s="19"/>
      <c r="G11" s="22"/>
      <c r="H11" s="22"/>
      <c r="J11" s="1"/>
      <c r="K11" s="1"/>
    </row>
    <row r="15" spans="2:11" x14ac:dyDescent="0.2">
      <c r="B15" s="3"/>
      <c r="C15" s="3"/>
      <c r="D15" s="3"/>
      <c r="E15" s="3"/>
      <c r="F15" s="3"/>
      <c r="G15" s="3"/>
    </row>
    <row r="16" spans="2:11" x14ac:dyDescent="0.2">
      <c r="B16" s="3"/>
      <c r="C16" s="3"/>
      <c r="D16" s="3"/>
      <c r="E16" s="3"/>
      <c r="F16" s="3"/>
      <c r="G16" s="3"/>
    </row>
    <row r="17" spans="3:10" x14ac:dyDescent="0.2">
      <c r="F17" s="3" t="s">
        <v>3</v>
      </c>
      <c r="G17" s="3"/>
    </row>
    <row r="18" spans="3:10" x14ac:dyDescent="0.2">
      <c r="C18" s="4" t="s">
        <v>4</v>
      </c>
      <c r="F18" s="5"/>
      <c r="G18" s="5"/>
    </row>
    <row r="19" spans="3:10" x14ac:dyDescent="0.2">
      <c r="C19" s="4" t="s">
        <v>5</v>
      </c>
      <c r="F19" s="1" t="s">
        <v>6</v>
      </c>
    </row>
    <row r="20" spans="3:10" x14ac:dyDescent="0.2">
      <c r="D20" s="1" t="s">
        <v>7</v>
      </c>
      <c r="F20" s="6">
        <f>+'[1]01.2 Plantilla ESF'!H18</f>
        <v>98887890.229999989</v>
      </c>
      <c r="G20" s="6"/>
      <c r="J20" s="7"/>
    </row>
    <row r="21" spans="3:10" x14ac:dyDescent="0.2">
      <c r="D21" s="1" t="s">
        <v>8</v>
      </c>
      <c r="F21" s="8">
        <f>+'[1]01.2 Plantilla ESF'!H19</f>
        <v>4936925.17</v>
      </c>
      <c r="G21" s="6"/>
    </row>
    <row r="22" spans="3:10" x14ac:dyDescent="0.2">
      <c r="D22" s="1" t="s">
        <v>9</v>
      </c>
      <c r="F22" s="6">
        <f>+'[1]01.2 Plantilla ESF'!H20</f>
        <v>9531262.6500000004</v>
      </c>
      <c r="G22" s="6"/>
    </row>
    <row r="23" spans="3:10" x14ac:dyDescent="0.2">
      <c r="D23" s="1" t="s">
        <v>10</v>
      </c>
      <c r="F23" s="6">
        <f>+'[1]01.2 Plantilla ESF'!H21</f>
        <v>-1863868.58</v>
      </c>
      <c r="G23" s="6"/>
    </row>
    <row r="24" spans="3:10" hidden="1" x14ac:dyDescent="0.2">
      <c r="D24" s="1" t="s">
        <v>11</v>
      </c>
      <c r="F24" s="6">
        <v>0</v>
      </c>
      <c r="G24" s="6"/>
    </row>
    <row r="25" spans="3:10" x14ac:dyDescent="0.2">
      <c r="C25" s="4" t="s">
        <v>12</v>
      </c>
      <c r="F25" s="9">
        <f>+F20+F21+F22+F23</f>
        <v>111492209.47</v>
      </c>
      <c r="G25" s="10"/>
    </row>
    <row r="26" spans="3:10" ht="10.5" customHeight="1" x14ac:dyDescent="0.2">
      <c r="F26" s="11"/>
    </row>
    <row r="27" spans="3:10" x14ac:dyDescent="0.2">
      <c r="C27" s="4" t="s">
        <v>13</v>
      </c>
      <c r="F27" s="11"/>
    </row>
    <row r="28" spans="3:10" hidden="1" x14ac:dyDescent="0.2">
      <c r="D28" s="1" t="s">
        <v>14</v>
      </c>
      <c r="F28" s="11"/>
    </row>
    <row r="29" spans="3:10" hidden="1" x14ac:dyDescent="0.2">
      <c r="D29" s="1" t="s">
        <v>15</v>
      </c>
      <c r="F29" s="11"/>
    </row>
    <row r="30" spans="3:10" hidden="1" x14ac:dyDescent="0.2">
      <c r="D30" s="1" t="s">
        <v>16</v>
      </c>
      <c r="F30" s="11"/>
    </row>
    <row r="31" spans="3:10" hidden="1" x14ac:dyDescent="0.2">
      <c r="D31" s="1" t="s">
        <v>17</v>
      </c>
      <c r="F31" s="11"/>
    </row>
    <row r="32" spans="3:10" x14ac:dyDescent="0.2">
      <c r="D32" s="1" t="s">
        <v>18</v>
      </c>
      <c r="F32" s="6">
        <f>+'[1]01.2 Plantilla ESF'!H30</f>
        <v>236440958.84999999</v>
      </c>
      <c r="G32" s="6"/>
    </row>
    <row r="33" spans="3:11" x14ac:dyDescent="0.2">
      <c r="D33" s="1" t="s">
        <v>19</v>
      </c>
      <c r="F33" s="6">
        <f>+'[1]01.2 Plantilla ESF'!H31</f>
        <v>-125928962</v>
      </c>
      <c r="G33" s="6"/>
    </row>
    <row r="34" spans="3:11" x14ac:dyDescent="0.2">
      <c r="D34" s="1" t="s">
        <v>20</v>
      </c>
      <c r="F34" s="11">
        <f>+'[1]01.2 Plantilla ESF'!H32</f>
        <v>55990325.039999992</v>
      </c>
      <c r="G34" s="11"/>
    </row>
    <row r="35" spans="3:11" hidden="1" x14ac:dyDescent="0.2">
      <c r="D35" s="1" t="s">
        <v>21</v>
      </c>
      <c r="F35" s="11"/>
      <c r="G35" s="11"/>
    </row>
    <row r="36" spans="3:11" x14ac:dyDescent="0.2">
      <c r="C36" s="4" t="s">
        <v>22</v>
      </c>
      <c r="F36" s="12">
        <f>SUM(F32:F35)</f>
        <v>166502321.88999999</v>
      </c>
      <c r="G36" s="13"/>
    </row>
    <row r="37" spans="3:11" ht="11.25" customHeight="1" x14ac:dyDescent="0.2">
      <c r="F37" s="11"/>
      <c r="G37" s="11"/>
    </row>
    <row r="38" spans="3:11" ht="15" thickBot="1" x14ac:dyDescent="0.25">
      <c r="C38" s="4" t="s">
        <v>23</v>
      </c>
      <c r="F38" s="21">
        <f>+F25+F36</f>
        <v>277994531.36000001</v>
      </c>
      <c r="G38" s="13"/>
      <c r="J38" s="14"/>
      <c r="K38" s="7"/>
    </row>
    <row r="39" spans="3:11" ht="8.25" customHeight="1" thickTop="1" x14ac:dyDescent="0.2">
      <c r="F39" s="11"/>
      <c r="G39" s="11"/>
    </row>
    <row r="40" spans="3:11" x14ac:dyDescent="0.2">
      <c r="C40" s="4" t="s">
        <v>24</v>
      </c>
      <c r="F40" s="11"/>
      <c r="G40" s="11"/>
    </row>
    <row r="41" spans="3:11" x14ac:dyDescent="0.2">
      <c r="D41" s="4" t="s">
        <v>25</v>
      </c>
      <c r="F41" s="11"/>
      <c r="G41" s="11"/>
    </row>
    <row r="42" spans="3:11" hidden="1" x14ac:dyDescent="0.2">
      <c r="D42" s="1" t="s">
        <v>26</v>
      </c>
      <c r="F42" s="11"/>
      <c r="G42" s="11"/>
    </row>
    <row r="43" spans="3:11" x14ac:dyDescent="0.2">
      <c r="D43" s="1" t="s">
        <v>27</v>
      </c>
      <c r="F43" s="6">
        <f>+'[1]01.2 Plantilla ESF'!H41</f>
        <v>31119606.600000001</v>
      </c>
      <c r="G43" s="6"/>
    </row>
    <row r="44" spans="3:11" x14ac:dyDescent="0.2">
      <c r="D44" s="1" t="s">
        <v>28</v>
      </c>
      <c r="F44" s="6">
        <f>+'[1]01.2 Plantilla ESF'!H42</f>
        <v>3773224.1600000011</v>
      </c>
      <c r="G44" s="6"/>
    </row>
    <row r="45" spans="3:11" x14ac:dyDescent="0.2">
      <c r="D45" s="1" t="s">
        <v>29</v>
      </c>
      <c r="F45" s="15">
        <f>+'[1]01.2 Plantilla ESF'!H43</f>
        <v>1045370.2400000023</v>
      </c>
      <c r="G45" s="6"/>
    </row>
    <row r="46" spans="3:11" hidden="1" x14ac:dyDescent="0.2">
      <c r="D46" s="1" t="s">
        <v>30</v>
      </c>
      <c r="F46" s="11">
        <f>+'[1]01.Notas EEFF'!E141</f>
        <v>0.16999999998370185</v>
      </c>
      <c r="G46" s="11"/>
    </row>
    <row r="47" spans="3:11" hidden="1" x14ac:dyDescent="0.2">
      <c r="D47" s="1" t="s">
        <v>31</v>
      </c>
      <c r="F47" s="11">
        <f>+'[2]Notas EF'!E83</f>
        <v>0</v>
      </c>
      <c r="G47" s="11"/>
    </row>
    <row r="48" spans="3:11" hidden="1" x14ac:dyDescent="0.2">
      <c r="D48" s="1" t="s">
        <v>32</v>
      </c>
      <c r="F48" s="11"/>
      <c r="G48" s="11"/>
    </row>
    <row r="49" spans="3:11" hidden="1" x14ac:dyDescent="0.2">
      <c r="D49" s="1" t="s">
        <v>33</v>
      </c>
      <c r="F49" s="11"/>
      <c r="G49" s="11"/>
    </row>
    <row r="50" spans="3:11" hidden="1" x14ac:dyDescent="0.2">
      <c r="D50" s="1" t="s">
        <v>34</v>
      </c>
      <c r="F50" s="11">
        <v>0</v>
      </c>
      <c r="G50" s="11"/>
    </row>
    <row r="51" spans="3:11" x14ac:dyDescent="0.2">
      <c r="D51" s="1" t="str">
        <f>+'[1]01.2 Plantilla ESF'!D49</f>
        <v>Fondos en Consignación (Feria int. Libro 2023) (Nota 16)</v>
      </c>
      <c r="F51" s="11">
        <f>+'[1]01.2 Plantilla ESF'!H49</f>
        <v>2130712.0099999998</v>
      </c>
      <c r="G51" s="11"/>
    </row>
    <row r="52" spans="3:11" x14ac:dyDescent="0.2">
      <c r="C52" s="4" t="s">
        <v>35</v>
      </c>
      <c r="F52" s="12">
        <f>SUM(F43:F51)</f>
        <v>38068913.180000007</v>
      </c>
      <c r="G52" s="13"/>
      <c r="J52" s="16"/>
    </row>
    <row r="53" spans="3:11" ht="9" customHeight="1" x14ac:dyDescent="0.2">
      <c r="F53" s="11"/>
      <c r="G53" s="11"/>
    </row>
    <row r="54" spans="3:11" ht="15" customHeight="1" x14ac:dyDescent="0.2">
      <c r="C54" s="4" t="s">
        <v>36</v>
      </c>
      <c r="F54" s="11"/>
      <c r="G54" s="11"/>
      <c r="H54" s="20"/>
      <c r="I54" s="20"/>
    </row>
    <row r="55" spans="3:11" x14ac:dyDescent="0.2">
      <c r="D55" s="1" t="s">
        <v>37</v>
      </c>
      <c r="F55" s="6">
        <f>+'[1]01.2 Plantilla ESF'!H59</f>
        <v>18935276.200000003</v>
      </c>
      <c r="G55" s="6"/>
      <c r="H55" s="20"/>
      <c r="I55" s="20"/>
    </row>
    <row r="56" spans="3:11" hidden="1" x14ac:dyDescent="0.2">
      <c r="D56" s="1" t="s">
        <v>38</v>
      </c>
      <c r="F56" s="11"/>
      <c r="G56" s="11"/>
    </row>
    <row r="57" spans="3:11" hidden="1" x14ac:dyDescent="0.2">
      <c r="D57" s="1" t="s">
        <v>39</v>
      </c>
      <c r="F57" s="11"/>
      <c r="G57" s="11"/>
    </row>
    <row r="58" spans="3:11" hidden="1" x14ac:dyDescent="0.2">
      <c r="D58" s="1" t="s">
        <v>40</v>
      </c>
      <c r="F58" s="11"/>
      <c r="G58" s="11"/>
    </row>
    <row r="59" spans="3:11" hidden="1" x14ac:dyDescent="0.2">
      <c r="D59" s="1" t="s">
        <v>41</v>
      </c>
      <c r="F59" s="11"/>
      <c r="G59" s="11"/>
    </row>
    <row r="60" spans="3:11" hidden="1" x14ac:dyDescent="0.2">
      <c r="D60" s="1" t="s">
        <v>42</v>
      </c>
      <c r="F60" s="11"/>
      <c r="G60" s="11"/>
    </row>
    <row r="61" spans="3:11" x14ac:dyDescent="0.2">
      <c r="C61" s="4" t="s">
        <v>43</v>
      </c>
      <c r="D61" s="4"/>
      <c r="E61" s="4"/>
      <c r="F61" s="12">
        <f>SUM(F53:F60)</f>
        <v>18935276.200000003</v>
      </c>
      <c r="G61" s="10"/>
    </row>
    <row r="62" spans="3:11" ht="14.25" customHeight="1" x14ac:dyDescent="0.2">
      <c r="F62" s="11"/>
      <c r="G62" s="11"/>
    </row>
    <row r="63" spans="3:11" ht="15" thickBot="1" x14ac:dyDescent="0.25">
      <c r="C63" s="4" t="s">
        <v>44</v>
      </c>
      <c r="F63" s="17">
        <f>+F52+F61</f>
        <v>57004189.38000001</v>
      </c>
      <c r="G63" s="13"/>
      <c r="J63" s="7"/>
      <c r="K63" s="7"/>
    </row>
    <row r="64" spans="3:11" ht="7.5" customHeight="1" thickTop="1" x14ac:dyDescent="0.2">
      <c r="F64" s="11"/>
      <c r="G64" s="11"/>
    </row>
    <row r="65" spans="2:11" x14ac:dyDescent="0.2">
      <c r="C65" s="4" t="s">
        <v>45</v>
      </c>
      <c r="F65" s="11"/>
      <c r="G65" s="11"/>
    </row>
    <row r="66" spans="2:11" x14ac:dyDescent="0.2">
      <c r="D66" s="1" t="s">
        <v>46</v>
      </c>
      <c r="F66" s="6">
        <f>+'[1]01.2 Plantilla ESF'!H64</f>
        <v>84274390.390000001</v>
      </c>
      <c r="G66" s="6"/>
    </row>
    <row r="67" spans="2:11" x14ac:dyDescent="0.2">
      <c r="D67" s="1" t="s">
        <v>47</v>
      </c>
      <c r="F67" s="6">
        <f>+'[1]01.2 Plantilla ESF'!H65</f>
        <v>123752331</v>
      </c>
      <c r="G67" s="6"/>
    </row>
    <row r="68" spans="2:11" x14ac:dyDescent="0.2">
      <c r="D68" s="1" t="s">
        <v>48</v>
      </c>
      <c r="F68" s="6">
        <f>+'[1]01.2 Plantilla ESF'!H66</f>
        <v>12963619.469999922</v>
      </c>
      <c r="G68" s="6"/>
      <c r="J68" s="14"/>
    </row>
    <row r="69" spans="2:11" hidden="1" x14ac:dyDescent="0.2">
      <c r="D69" s="1" t="s">
        <v>49</v>
      </c>
      <c r="F69" s="6"/>
      <c r="G69" s="6"/>
    </row>
    <row r="70" spans="2:11" ht="15" thickBot="1" x14ac:dyDescent="0.25">
      <c r="C70" s="4" t="s">
        <v>50</v>
      </c>
      <c r="F70" s="17">
        <f>SUM(F66:F68)</f>
        <v>220990340.8599999</v>
      </c>
      <c r="G70" s="13"/>
      <c r="J70" s="14"/>
      <c r="K70" s="7"/>
    </row>
    <row r="71" spans="2:11" ht="15" thickTop="1" x14ac:dyDescent="0.2">
      <c r="F71" s="11"/>
      <c r="G71" s="11"/>
    </row>
    <row r="72" spans="2:11" ht="15" thickBot="1" x14ac:dyDescent="0.25">
      <c r="C72" s="4" t="s">
        <v>51</v>
      </c>
      <c r="F72" s="21">
        <f>+F63+F70+1.12</f>
        <v>277994531.3599999</v>
      </c>
      <c r="G72" s="13"/>
    </row>
    <row r="73" spans="2:11" ht="15" thickTop="1" x14ac:dyDescent="0.2">
      <c r="F73" s="11"/>
      <c r="I73" s="18">
        <f>+F72-F38</f>
        <v>0</v>
      </c>
    </row>
    <row r="75" spans="2:11" x14ac:dyDescent="0.2">
      <c r="F75" s="11"/>
    </row>
    <row r="77" spans="2:11" x14ac:dyDescent="0.2">
      <c r="F77" s="11"/>
    </row>
    <row r="78" spans="2:11" x14ac:dyDescent="0.2">
      <c r="B78" s="19"/>
      <c r="C78" s="19"/>
      <c r="D78" s="19"/>
      <c r="E78" s="19"/>
      <c r="F78" s="19"/>
      <c r="G78" s="19"/>
    </row>
    <row r="79" spans="2:11" x14ac:dyDescent="0.2">
      <c r="B79" s="19"/>
      <c r="C79" s="19"/>
      <c r="D79" s="19"/>
      <c r="E79" s="19"/>
      <c r="F79" s="19"/>
      <c r="G79" s="19"/>
    </row>
  </sheetData>
  <mergeCells count="10">
    <mergeCell ref="H54:I55"/>
    <mergeCell ref="B78:G78"/>
    <mergeCell ref="B79:G79"/>
    <mergeCell ref="C2:G2"/>
    <mergeCell ref="C3:G3"/>
    <mergeCell ref="C4:G4"/>
    <mergeCell ref="C5:G5"/>
    <mergeCell ref="C9:F9"/>
    <mergeCell ref="C10:F10"/>
    <mergeCell ref="C11:F11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cp:lastPrinted>2023-11-17T13:14:08Z</cp:lastPrinted>
  <dcterms:created xsi:type="dcterms:W3CDTF">2023-11-16T14:51:00Z</dcterms:created>
  <dcterms:modified xsi:type="dcterms:W3CDTF">2023-11-17T13:14:40Z</dcterms:modified>
</cp:coreProperties>
</file>