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Enero\Contabilidad\"/>
    </mc:Choice>
  </mc:AlternateContent>
  <xr:revisionPtr revIDLastSave="0" documentId="8_{82A8BE79-9407-454B-AA4C-22EFF8FB6BE5}" xr6:coauthVersionLast="47" xr6:coauthVersionMax="47" xr10:uidLastSave="{00000000-0000-0000-0000-000000000000}"/>
  <bookViews>
    <workbookView xWindow="-120" yWindow="-120" windowWidth="20730" windowHeight="11160" xr2:uid="{BEFFABD4-A1E0-4DFC-B757-438B9BD0E7CD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Transparencia'!$B$1:$G$86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71" i="1" s="1"/>
  <c r="F68" i="1"/>
  <c r="F67" i="1"/>
  <c r="F62" i="1"/>
  <c r="F56" i="1"/>
  <c r="F52" i="1"/>
  <c r="D52" i="1"/>
  <c r="F48" i="1"/>
  <c r="F47" i="1"/>
  <c r="F46" i="1"/>
  <c r="F45" i="1"/>
  <c r="F53" i="1" s="1"/>
  <c r="F64" i="1" s="1"/>
  <c r="F73" i="1" s="1"/>
  <c r="F44" i="1"/>
  <c r="F37" i="1"/>
  <c r="F35" i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<sst xmlns="http://schemas.openxmlformats.org/spreadsheetml/2006/main" count="52" uniqueCount="52">
  <si>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</si>
  <si>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Enero del 2024</t>
  </si>
  <si>
    <t xml:space="preserve"> (Valores en RD$)</t>
  </si>
  <si>
    <t xml:space="preserve">           Enero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</si>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</sst>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4"/>
      <color theme="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4" fillId="0" borderId="0" xfId="1" applyFont="1" applyFill="1"/>
    <xf numFmtId="43" fontId="6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75</xdr:row>
      <xdr:rowOff>97846</xdr:rowOff>
    </xdr:from>
    <xdr:to>
      <xdr:col>3</xdr:col>
      <xdr:colOff>2528455</xdr:colOff>
      <xdr:row>79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5A567A-C972-4CE1-AC0C-F23414465956}"/>
            </a:ext>
          </a:extLst>
        </xdr:cNvPr>
        <xdr:cNvSpPr txBox="1"/>
      </xdr:nvSpPr>
      <xdr:spPr>
        <a:xfrm>
          <a:off x="920462" y="1021339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75</xdr:row>
      <xdr:rowOff>150668</xdr:rowOff>
    </xdr:from>
    <xdr:to>
      <xdr:col>6</xdr:col>
      <xdr:colOff>632114</xdr:colOff>
      <xdr:row>79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53E3BC-725A-4A49-811C-3E34F286B05D}"/>
            </a:ext>
          </a:extLst>
        </xdr:cNvPr>
        <xdr:cNvSpPr txBox="1"/>
      </xdr:nvSpPr>
      <xdr:spPr>
        <a:xfrm>
          <a:off x="5043055" y="10266218"/>
          <a:ext cx="23803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EB6ADF-B1A6-4E71-9576-92EBFB84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enero%202024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ENERO "/>
      <sheetName val="10.2 DETALLE INGRESOS Operativ"/>
      <sheetName val="11.Cuenta Unica "/>
      <sheetName val="11.2-Mov. Cta. Unica MINC"/>
      <sheetName val="INVENTARIO ENERO 2024"/>
      <sheetName val="13.Inventarios y Suministros"/>
      <sheetName val="RELACION ENT. ALM. ENERO 2024"/>
      <sheetName val="RELACION ENT. ALM.ENERO 2024"/>
      <sheetName val="12.CU Nota EF"/>
      <sheetName val="15.CXC PENDIENTE "/>
      <sheetName val="15.1HISTORIAL CXC PAGADO "/>
      <sheetName val="16.Amort. Pólizas 2023-2024"/>
      <sheetName val="18. Anticipos Financieros"/>
      <sheetName val="19. PPYE "/>
      <sheetName val="19.2 Detalle de entrada activos"/>
      <sheetName val="Reporte Gral. por Objetal Enero"/>
      <sheetName val="19.3 Activos por CK y TR"/>
      <sheetName val="20.Obras en Proceso"/>
      <sheetName val="20.1 Obras Terminadas"/>
      <sheetName val="CXP GENERAL DIC. 2023 "/>
      <sheetName val="OTROS PASIVOS"/>
      <sheetName val="PASIVOS NO CORRIENTE"/>
      <sheetName val="CXP AGREGADOS DIC."/>
      <sheetName val="PAGADO DIC. 2023"/>
      <sheetName val="OTROS PAGOS DIC. 2023"/>
      <sheetName val="CXP DEVENGADO Y E.F 2023"/>
      <sheetName val="Total Gen. Pasivos con Libramie"/>
      <sheetName val="Control 1 Otras CxP Inv-Tra (2)"/>
      <sheetName val="Control 2 Otras CxP Conta. "/>
      <sheetName val="Control 3 Otras CxP Conta."/>
      <sheetName val="Control 3 Otras CxP Conta. (2)"/>
      <sheetName val="08-2.Mov. CXP -ENERO  "/>
      <sheetName val="24.Retenciones y Ajustes"/>
      <sheetName val="24.1 Detalles de Retencion "/>
      <sheetName val="25.Ingresos"/>
      <sheetName val="26.Gastos Generales"/>
      <sheetName val="26.1DETAL.JECUCION AL 31 ENERO"/>
      <sheetName val="26.1 EJECUCION AL 31 ENERO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201055118.59999999</v>
          </cell>
        </row>
        <row r="19">
          <cell r="H19">
            <v>4301329.63</v>
          </cell>
        </row>
        <row r="20">
          <cell r="H20">
            <v>13863126.043875976</v>
          </cell>
        </row>
        <row r="21">
          <cell r="H21">
            <v>-3415028.01</v>
          </cell>
        </row>
        <row r="30">
          <cell r="H30">
            <v>252173198</v>
          </cell>
        </row>
        <row r="31">
          <cell r="H31">
            <v>-125059877.51999998</v>
          </cell>
        </row>
        <row r="32">
          <cell r="H32">
            <v>63221019</v>
          </cell>
        </row>
        <row r="41">
          <cell r="H41">
            <v>147500</v>
          </cell>
        </row>
        <row r="42">
          <cell r="H42">
            <v>7087106.3399999999</v>
          </cell>
        </row>
        <row r="43">
          <cell r="H43">
            <v>3071162.31</v>
          </cell>
        </row>
        <row r="49">
          <cell r="D49" t="str">
            <v>Fondos en Consignación (Feria int. Libro 2023) (Nota 16)</v>
          </cell>
          <cell r="H49">
            <v>0</v>
          </cell>
        </row>
        <row r="59">
          <cell r="H59">
            <v>18935276.199999999</v>
          </cell>
        </row>
        <row r="64">
          <cell r="H64">
            <v>84274390.390000001</v>
          </cell>
        </row>
        <row r="65">
          <cell r="H65">
            <v>115814942</v>
          </cell>
        </row>
        <row r="66">
          <cell r="H66">
            <v>176808510.25387597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01AA-3DEC-4FAC-9401-4B6EAA804491}">
  <sheetPr>
    <tabColor theme="4"/>
  </sheetPr>
  <dimension ref="B2:K80"/>
  <sheetViews>
    <sheetView tabSelected="1" view="pageBreakPreview" topLeftCell="A7" zoomScaleNormal="100" zoomScaleSheetLayoutView="100" workbookViewId="0">
      <selection activeCell="I69" sqref="I69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0"/>
      <c r="D2" s="20"/>
      <c r="E2" s="20"/>
      <c r="F2" s="20"/>
      <c r="G2" s="20"/>
    </row>
    <row r="3" spans="2:7" x14ac:dyDescent="0.2">
      <c r="C3" s="20"/>
      <c r="D3" s="20"/>
      <c r="E3" s="20"/>
      <c r="F3" s="20"/>
      <c r="G3" s="20"/>
    </row>
    <row r="4" spans="2:7" x14ac:dyDescent="0.2">
      <c r="C4" s="20"/>
      <c r="D4" s="20"/>
      <c r="E4" s="20"/>
      <c r="F4" s="20"/>
      <c r="G4" s="20"/>
    </row>
    <row r="5" spans="2:7" x14ac:dyDescent="0.2">
      <c r="C5" s="20"/>
      <c r="D5" s="20"/>
      <c r="E5" s="20"/>
      <c r="F5" s="20"/>
      <c r="G5" s="20"/>
    </row>
    <row r="11" spans="2:7" x14ac:dyDescent="0.2">
      <c r="B11" s="20" t="s">
        <v>0</v>
      </c>
      <c r="C11" s="20"/>
      <c r="D11" s="20"/>
      <c r="E11" s="20"/>
      <c r="F11" s="20"/>
      <c r="G11" s="20"/>
    </row>
    <row r="12" spans="2:7" x14ac:dyDescent="0.2">
      <c r="B12" s="20" t="s">
        <v>1</v>
      </c>
      <c r="C12" s="20"/>
      <c r="D12" s="20"/>
      <c r="E12" s="20"/>
      <c r="F12" s="20"/>
      <c r="G12" s="20"/>
    </row>
    <row r="13" spans="2:7" x14ac:dyDescent="0.2">
      <c r="B13" s="20" t="s">
        <v>2</v>
      </c>
      <c r="C13" s="20"/>
      <c r="D13" s="20"/>
      <c r="E13" s="20"/>
      <c r="F13" s="20"/>
      <c r="G13" s="20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ht="18" x14ac:dyDescent="0.25">
      <c r="F18" s="4" t="s">
        <v>3</v>
      </c>
      <c r="G18" s="2"/>
    </row>
    <row r="19" spans="2:10" x14ac:dyDescent="0.2">
      <c r="C19" s="5" t="s">
        <v>4</v>
      </c>
      <c r="F19" s="6"/>
      <c r="G19" s="6"/>
    </row>
    <row r="20" spans="2:10" x14ac:dyDescent="0.2">
      <c r="C20" s="5" t="s">
        <v>5</v>
      </c>
      <c r="F20" s="1" t="s">
        <v>6</v>
      </c>
    </row>
    <row r="21" spans="2:10" x14ac:dyDescent="0.2">
      <c r="D21" s="1" t="s">
        <v>7</v>
      </c>
      <c r="F21" s="7">
        <f>+'[1]01.2 Plantilla ESF'!H18</f>
        <v>201055118.59999999</v>
      </c>
      <c r="G21" s="7"/>
      <c r="J21" s="8"/>
    </row>
    <row r="22" spans="2:10" x14ac:dyDescent="0.2">
      <c r="D22" s="1" t="s">
        <v>8</v>
      </c>
      <c r="F22" s="9">
        <f>+'[1]01.2 Plantilla ESF'!H19</f>
        <v>4301329.63</v>
      </c>
      <c r="G22" s="7"/>
    </row>
    <row r="23" spans="2:10" x14ac:dyDescent="0.2">
      <c r="D23" s="1" t="s">
        <v>9</v>
      </c>
      <c r="F23" s="7">
        <f>+'[1]01.2 Plantilla ESF'!H20</f>
        <v>13863126.043875976</v>
      </c>
      <c r="G23" s="7"/>
    </row>
    <row r="24" spans="2:10" x14ac:dyDescent="0.2">
      <c r="D24" s="1" t="s">
        <v>10</v>
      </c>
      <c r="F24" s="7">
        <f>+'[1]01.2 Plantilla ESF'!H21</f>
        <v>-3415028.01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5" t="s">
        <v>12</v>
      </c>
      <c r="F26" s="10">
        <f>+F21+F22+F23+F24</f>
        <v>215804546.26387596</v>
      </c>
      <c r="G26" s="11"/>
    </row>
    <row r="27" spans="2:10" ht="10.5" customHeight="1" x14ac:dyDescent="0.2">
      <c r="F27" s="12"/>
    </row>
    <row r="28" spans="2:10" x14ac:dyDescent="0.2">
      <c r="C28" s="5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+'[1]01.2 Plantilla ESF'!H30</f>
        <v>252173198</v>
      </c>
      <c r="G33" s="7"/>
    </row>
    <row r="34" spans="3:11" x14ac:dyDescent="0.2">
      <c r="D34" s="1" t="s">
        <v>19</v>
      </c>
      <c r="F34" s="7">
        <f>+'[1]01.2 Plantilla ESF'!H31</f>
        <v>-125059877.51999998</v>
      </c>
      <c r="G34" s="7"/>
    </row>
    <row r="35" spans="3:11" x14ac:dyDescent="0.2">
      <c r="D35" s="1" t="s">
        <v>20</v>
      </c>
      <c r="F35" s="12">
        <f>+'[1]01.2 Plantilla ESF'!H32</f>
        <v>63221019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5" t="s">
        <v>22</v>
      </c>
      <c r="F37" s="13">
        <f>SUM(F33:F36)</f>
        <v>190334339.48000002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5" t="s">
        <v>23</v>
      </c>
      <c r="F39" s="15">
        <f>+F26+F37+1</f>
        <v>406138886.74387598</v>
      </c>
      <c r="G39" s="14"/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5" t="s">
        <v>24</v>
      </c>
      <c r="F41" s="12"/>
      <c r="G41" s="12"/>
    </row>
    <row r="42" spans="3:11" x14ac:dyDescent="0.2">
      <c r="D42" s="5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+'[1]01.2 Plantilla ESF'!H41</f>
        <v>147500</v>
      </c>
      <c r="G44" s="7"/>
    </row>
    <row r="45" spans="3:11" x14ac:dyDescent="0.2">
      <c r="D45" s="1" t="s">
        <v>28</v>
      </c>
      <c r="F45" s="7">
        <f>+'[1]01.2 Plantilla ESF'!H42</f>
        <v>7087106.3399999999</v>
      </c>
      <c r="G45" s="7"/>
    </row>
    <row r="46" spans="3:11" x14ac:dyDescent="0.2">
      <c r="D46" s="1" t="s">
        <v>29</v>
      </c>
      <c r="F46" s="17">
        <f>+'[1]01.2 Plantilla ESF'!H43</f>
        <v>3071162.31</v>
      </c>
      <c r="G46" s="7"/>
    </row>
    <row r="47" spans="3:11" hidden="1" x14ac:dyDescent="0.2">
      <c r="D47" s="1" t="s">
        <v>30</v>
      </c>
      <c r="F47" s="12">
        <f>+'[1]01.Notas EEFF'!E141</f>
        <v>0.16999999998370185</v>
      </c>
      <c r="G47" s="12"/>
    </row>
    <row r="48" spans="3:11" hidden="1" x14ac:dyDescent="0.2">
      <c r="D48" s="1" t="s">
        <v>31</v>
      </c>
      <c r="F48" s="12">
        <f>+'[2]Notas EF'!E83</f>
        <v>0</v>
      </c>
      <c r="G48" s="12"/>
    </row>
    <row r="49" spans="3:11" hidden="1" x14ac:dyDescent="0.2">
      <c r="D49" s="1" t="s">
        <v>32</v>
      </c>
      <c r="F49" s="12"/>
      <c r="G49" s="12"/>
    </row>
    <row r="50" spans="3:11" hidden="1" x14ac:dyDescent="0.2">
      <c r="D50" s="1" t="s">
        <v>33</v>
      </c>
      <c r="F50" s="12"/>
      <c r="G50" s="12"/>
    </row>
    <row r="51" spans="3:11" hidden="1" x14ac:dyDescent="0.2">
      <c r="D51" s="1" t="s">
        <v>34</v>
      </c>
      <c r="F51" s="12">
        <v>0</v>
      </c>
      <c r="G51" s="12"/>
    </row>
    <row r="52" spans="3:11" x14ac:dyDescent="0.2">
      <c r="D52" s="1" t="str">
        <f>+'[1]01.2 Plantilla ESF'!D49</f>
        <v>Fondos en Consignación (Feria int. Libro 2023) (Nota 16)</v>
      </c>
      <c r="F52" s="12">
        <f>+'[1]01.2 Plantilla ESF'!H49</f>
        <v>0</v>
      </c>
      <c r="G52" s="12"/>
    </row>
    <row r="53" spans="3:11" x14ac:dyDescent="0.2">
      <c r="C53" s="5" t="s">
        <v>35</v>
      </c>
      <c r="F53" s="13">
        <f>SUM(F44:F52)</f>
        <v>10305768.82</v>
      </c>
      <c r="G53" s="14"/>
      <c r="J53" s="18"/>
    </row>
    <row r="54" spans="3:11" ht="9" customHeight="1" x14ac:dyDescent="0.2">
      <c r="F54" s="12"/>
      <c r="G54" s="12"/>
    </row>
    <row r="55" spans="3:11" ht="15" customHeight="1" x14ac:dyDescent="0.2">
      <c r="C55" s="5" t="s">
        <v>36</v>
      </c>
      <c r="F55" s="12"/>
      <c r="G55" s="12"/>
      <c r="H55" s="21"/>
      <c r="I55" s="21"/>
    </row>
    <row r="56" spans="3:11" x14ac:dyDescent="0.2">
      <c r="D56" s="1" t="s">
        <v>37</v>
      </c>
      <c r="F56" s="7">
        <f>+'[1]01.2 Plantilla ESF'!H59</f>
        <v>18935276.199999999</v>
      </c>
      <c r="G56" s="7"/>
      <c r="H56" s="21"/>
      <c r="I56" s="21"/>
    </row>
    <row r="57" spans="3:11" hidden="1" x14ac:dyDescent="0.2">
      <c r="D57" s="1" t="s">
        <v>38</v>
      </c>
      <c r="F57" s="12"/>
      <c r="G57" s="12"/>
    </row>
    <row r="58" spans="3:11" hidden="1" x14ac:dyDescent="0.2">
      <c r="D58" s="1" t="s">
        <v>39</v>
      </c>
      <c r="F58" s="12"/>
      <c r="G58" s="12"/>
    </row>
    <row r="59" spans="3:11" hidden="1" x14ac:dyDescent="0.2">
      <c r="D59" s="1" t="s">
        <v>40</v>
      </c>
      <c r="F59" s="12"/>
      <c r="G59" s="12"/>
    </row>
    <row r="60" spans="3:11" hidden="1" x14ac:dyDescent="0.2">
      <c r="D60" s="1" t="s">
        <v>41</v>
      </c>
      <c r="F60" s="12"/>
      <c r="G60" s="12"/>
    </row>
    <row r="61" spans="3:11" hidden="1" x14ac:dyDescent="0.2">
      <c r="D61" s="1" t="s">
        <v>42</v>
      </c>
      <c r="F61" s="12"/>
      <c r="G61" s="12"/>
    </row>
    <row r="62" spans="3:11" x14ac:dyDescent="0.2">
      <c r="C62" s="5" t="s">
        <v>43</v>
      </c>
      <c r="D62" s="5"/>
      <c r="E62" s="5"/>
      <c r="F62" s="13">
        <f>SUM(F54:F61)</f>
        <v>18935276.199999999</v>
      </c>
      <c r="G62" s="11"/>
    </row>
    <row r="63" spans="3:11" ht="14.25" customHeight="1" x14ac:dyDescent="0.2">
      <c r="F63" s="12"/>
      <c r="G63" s="12"/>
    </row>
    <row r="64" spans="3:11" ht="15" thickBot="1" x14ac:dyDescent="0.25">
      <c r="C64" s="5" t="s">
        <v>44</v>
      </c>
      <c r="F64" s="19">
        <f>+F53+F62</f>
        <v>29241045.02</v>
      </c>
      <c r="G64" s="14"/>
      <c r="J64" s="8"/>
      <c r="K64" s="8"/>
    </row>
    <row r="65" spans="2:11" ht="7.5" customHeight="1" thickTop="1" x14ac:dyDescent="0.2">
      <c r="F65" s="12"/>
      <c r="G65" s="12"/>
    </row>
    <row r="66" spans="2:11" x14ac:dyDescent="0.2">
      <c r="C66" s="5" t="s">
        <v>45</v>
      </c>
      <c r="F66" s="12"/>
      <c r="G66" s="12"/>
    </row>
    <row r="67" spans="2:11" x14ac:dyDescent="0.2">
      <c r="D67" s="1" t="s">
        <v>46</v>
      </c>
      <c r="F67" s="7">
        <f>+'[1]01.2 Plantilla ESF'!H64</f>
        <v>84274390.390000001</v>
      </c>
      <c r="G67" s="7"/>
    </row>
    <row r="68" spans="2:11" x14ac:dyDescent="0.2">
      <c r="D68" s="1" t="s">
        <v>47</v>
      </c>
      <c r="F68" s="7">
        <f>+'[1]01.2 Plantilla ESF'!H65</f>
        <v>115814942</v>
      </c>
      <c r="G68" s="7"/>
    </row>
    <row r="69" spans="2:11" x14ac:dyDescent="0.2">
      <c r="D69" s="1" t="s">
        <v>48</v>
      </c>
      <c r="F69" s="7">
        <f>+'[1]01.2 Plantilla ESF'!H66</f>
        <v>176808510.25387597</v>
      </c>
      <c r="G69" s="7"/>
      <c r="J69" s="16"/>
    </row>
    <row r="70" spans="2:11" hidden="1" x14ac:dyDescent="0.2">
      <c r="D70" s="1" t="s">
        <v>49</v>
      </c>
      <c r="F70" s="7"/>
      <c r="G70" s="7"/>
    </row>
    <row r="71" spans="2:11" ht="15" thickBot="1" x14ac:dyDescent="0.25">
      <c r="C71" s="5" t="s">
        <v>50</v>
      </c>
      <c r="F71" s="19">
        <f>SUM(F67:F69)</f>
        <v>376897842.64387596</v>
      </c>
      <c r="G71" s="14"/>
      <c r="J71" s="16"/>
      <c r="K71" s="8"/>
    </row>
    <row r="72" spans="2:11" ht="15" thickTop="1" x14ac:dyDescent="0.2">
      <c r="F72" s="12"/>
      <c r="G72" s="12"/>
    </row>
    <row r="73" spans="2:11" ht="15" thickBot="1" x14ac:dyDescent="0.25">
      <c r="C73" s="5" t="s">
        <v>51</v>
      </c>
      <c r="F73" s="15">
        <f>+F64+F71-0.62</f>
        <v>406138887.04387593</v>
      </c>
      <c r="G73" s="14"/>
      <c r="I73" s="22"/>
    </row>
    <row r="74" spans="2:11" ht="15" thickTop="1" x14ac:dyDescent="0.2">
      <c r="F74" s="12"/>
      <c r="I74" s="23"/>
    </row>
    <row r="75" spans="2:11" x14ac:dyDescent="0.2">
      <c r="I75" s="22"/>
    </row>
    <row r="76" spans="2:11" x14ac:dyDescent="0.2">
      <c r="F76" s="12"/>
    </row>
    <row r="78" spans="2:11" x14ac:dyDescent="0.2">
      <c r="F78" s="12"/>
    </row>
    <row r="79" spans="2:11" x14ac:dyDescent="0.2">
      <c r="B79" s="20"/>
      <c r="C79" s="20"/>
      <c r="D79" s="20"/>
      <c r="E79" s="20"/>
      <c r="F79" s="20"/>
      <c r="G79" s="20"/>
    </row>
    <row r="80" spans="2:11" x14ac:dyDescent="0.2">
      <c r="B80" s="20"/>
      <c r="C80" s="20"/>
      <c r="D80" s="20"/>
      <c r="E80" s="20"/>
      <c r="F80" s="20"/>
      <c r="G80" s="20"/>
    </row>
  </sheetData>
  <mergeCells count="10">
    <mergeCell ref="B13:G13"/>
    <mergeCell ref="H55:I56"/>
    <mergeCell ref="B79:G79"/>
    <mergeCell ref="B80:G80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cp:lastPrinted>2024-02-19T14:18:18Z</cp:lastPrinted>
  <dcterms:created xsi:type="dcterms:W3CDTF">2024-02-19T13:45:22Z</dcterms:created>
  <dcterms:modified xsi:type="dcterms:W3CDTF">2024-02-19T17:54:01Z</dcterms:modified>
</cp:coreProperties>
</file>