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Marzo\Contabilidad\"/>
    </mc:Choice>
  </mc:AlternateContent>
  <xr:revisionPtr revIDLastSave="0" documentId="8_{475F7B8E-A8D9-41E9-BEF3-ECDEFA562355}" xr6:coauthVersionLast="47" xr6:coauthVersionMax="47" xr10:uidLastSave="{00000000-0000-0000-0000-000000000000}"/>
  <bookViews>
    <workbookView xWindow="-120" yWindow="-120" windowWidth="20730" windowHeight="11160" xr2:uid="{B2B4C058-2043-490F-A061-73E9C576AD85}"/>
  </bookViews>
  <sheets>
    <sheet name="01.3 ESF Transparencia" sheetId="1" r:id="rId1"/>
  </sheets>
  <externalReferences>
    <externalReference r:id="rId2"/>
    <externalReference r:id="rId3"/>
  </externalReferences>
  <definedNames>
    <definedName name="_xlnm.Print_Area" localSheetId="0">'01.3 ESF Transparencia'!$B$1:$G$86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  <c r="F68" i="1"/>
  <c r="F67" i="1"/>
  <c r="F71" i="1" s="1"/>
  <c r="F56" i="1"/>
  <c r="F62" i="1" s="1"/>
  <c r="F52" i="1"/>
  <c r="D52" i="1"/>
  <c r="F48" i="1"/>
  <c r="F47" i="1"/>
  <c r="F46" i="1"/>
  <c r="F45" i="1"/>
  <c r="F44" i="1"/>
  <c r="F53" i="1" s="1"/>
  <c r="F35" i="1"/>
  <c r="F34" i="1"/>
  <c r="F37" i="1" s="1"/>
  <c r="F33" i="1"/>
  <c r="F24" i="1"/>
  <c r="F23" i="1"/>
  <c r="F22" i="1"/>
  <c r="F21" i="1"/>
  <c r="F26" i="1" s="1"/>
  <c r="F39" i="1" s="1"/>
  <c r="F64" i="1" l="1"/>
  <c r="F73" i="1" s="1"/>
</calcChain>
</file>

<file path=xl/sharedStrings.xml><?xml version="1.0" encoding="utf-8"?>
<sst xmlns="http://schemas.openxmlformats.org/spreadsheetml/2006/main" count="52" uniqueCount="52">
  <si>
    <t>Estado de Situación Financiera</t>
  </si>
  <si>
    <t>Al 31 MARZO del 2024</t>
  </si>
  <si>
    <t xml:space="preserve"> (Valores en RD$)</t>
  </si>
  <si>
    <t>Marzo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</si>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</sst>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b/>
      <sz val="14"/>
      <color theme="1"/>
      <name val="Cambria"/>
      <family val="1"/>
    </font>
    <font>
      <sz val="11"/>
      <color theme="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3" borderId="2" xfId="0" applyNumberFormat="1" applyFont="1" applyFill="1" applyBorder="1"/>
    <xf numFmtId="41" fontId="2" fillId="2" borderId="0" xfId="0" applyNumberFormat="1" applyFont="1" applyFill="1"/>
    <xf numFmtId="164" fontId="4" fillId="2" borderId="0" xfId="1" applyNumberFormat="1" applyFont="1" applyFill="1"/>
    <xf numFmtId="43" fontId="2" fillId="2" borderId="0" xfId="1" applyFont="1" applyFill="1"/>
    <xf numFmtId="164" fontId="3" fillId="2" borderId="2" xfId="0" applyNumberFormat="1" applyFont="1" applyFill="1" applyBorder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43" fontId="4" fillId="0" borderId="0" xfId="1" applyFont="1" applyFill="1"/>
    <xf numFmtId="43" fontId="6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158462</xdr:colOff>
      <xdr:row>75</xdr:row>
      <xdr:rowOff>97846</xdr:rowOff>
    </xdr:from>
    <xdr:to>
      <xdr:col>3</xdr:col>
      <xdr:colOff>2528455</xdr:colOff>
      <xdr:row>79</xdr:row>
      <xdr:rowOff>181840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8C26DBC-F9C5-4E9A-AE81-8299786A1A45}"/>
            </a:ext>
          </a:extLst>
        </xdr:cNvPr>
        <xdr:cNvSpPr txBox="1"/>
      </xdr:nvSpPr>
      <xdr:spPr>
        <a:xfrm>
          <a:off x="920462" y="10213396"/>
          <a:ext cx="2884343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242455</xdr:colOff>
      <xdr:row>75</xdr:row>
      <xdr:rowOff>150668</xdr:rowOff>
    </xdr:from>
    <xdr:to>
      <xdr:col>6</xdr:col>
      <xdr:colOff>632114</xdr:colOff>
      <xdr:row>79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7552319-DDA5-4931-8AD4-D50BCFEA41E6}"/>
            </a:ext>
          </a:extLst>
        </xdr:cNvPr>
        <xdr:cNvSpPr txBox="1"/>
      </xdr:nvSpPr>
      <xdr:spPr>
        <a:xfrm>
          <a:off x="5043055" y="10266218"/>
          <a:ext cx="2380384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FLORINDA MATRILL</a:t>
          </a:r>
          <a:r>
            <a:rPr lang="en-US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É</a:t>
          </a:r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2026227</xdr:colOff>
      <xdr:row>3</xdr:row>
      <xdr:rowOff>86590</xdr:rowOff>
    </xdr:from>
    <xdr:to>
      <xdr:col>4</xdr:col>
      <xdr:colOff>304394</xdr:colOff>
      <xdr:row>9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E324C2-83CC-47A1-B07B-4A00095A1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577" y="629515"/>
          <a:ext cx="1802417" cy="1084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onia.mendez\Desktop\Borrador%20Estados%20Financieros%20marzo%202024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MARZO "/>
      <sheetName val="10.2 DETALLE INGRESOS Operati"/>
      <sheetName val="Cuenta Operativa"/>
      <sheetName val="Colectora"/>
      <sheetName val="11.Cuenta Unica "/>
      <sheetName val="11.2-Mov. Cta. Unica MINC"/>
      <sheetName val="INVENTARIO MARZO 2024  "/>
      <sheetName val="RELACION ENT. ALM. MARZO 2024"/>
      <sheetName val="13.Inventarios y Suministros"/>
      <sheetName val="12.CU Nota EF"/>
      <sheetName val="15.CXC PENDIENTE  (2)"/>
      <sheetName val="15.1HISTORIAL CXC PAGADO  (2)"/>
      <sheetName val="16.Amort. Pólizas 2023-2024"/>
      <sheetName val="18.Fondo Eventual Carnaval 2024"/>
      <sheetName val="19. PPYE  "/>
      <sheetName val="19.2 Detalle de entrada activo"/>
      <sheetName val="Reporte Gral.  Obj. Marzo 2024"/>
      <sheetName val="19.3 Activos por CK y TR"/>
      <sheetName val="20.Obras en Proceso"/>
      <sheetName val="20.1 Obras Terminadas"/>
      <sheetName val="C X P GENERAL-MARZO 2024 "/>
      <sheetName val="Total Gen. Pasivos con Libr (2)"/>
      <sheetName val="OTROS PASIVOS"/>
      <sheetName val="Otras CxP Marzo 2024 "/>
      <sheetName val="PASIVOS NO CORRIENTE"/>
      <sheetName val="CXP AGREGADOS MARZO 2024"/>
      <sheetName val="PAGADO MARZO 2024"/>
      <sheetName val="OTROS PAGOS MARZO 2024"/>
      <sheetName val="CXP DEVENGADO Y E.F 2023"/>
      <sheetName val="08-2.Mov. CXP -MARZO 2024"/>
      <sheetName val="Movimiento Otras CxP Marzo 2024"/>
      <sheetName val="24.Retenciones y Ajustes"/>
      <sheetName val="24.1 Detalles de Retencion marz"/>
      <sheetName val="25.Ingresos"/>
      <sheetName val="26.Gastos Generales"/>
      <sheetName val="26.1DETAL.JECUCION AL 31 MARZO "/>
      <sheetName val="26.1 EJECUCION AL 31 MARZO"/>
      <sheetName val=" 27 Ejec Presupuesto"/>
      <sheetName val="Subvenciones"/>
      <sheetName val="gastos vs ajuste"/>
      <sheetName val="Transferencias Corrientes"/>
    </sheetNames>
    <sheetDataSet>
      <sheetData sheetId="0">
        <row r="142">
          <cell r="E142">
            <v>0.16999999998370185</v>
          </cell>
        </row>
      </sheetData>
      <sheetData sheetId="1">
        <row r="18">
          <cell r="H18">
            <v>26376561.919999983</v>
          </cell>
        </row>
        <row r="19">
          <cell r="H19">
            <v>2334601.2800000003</v>
          </cell>
        </row>
        <row r="20">
          <cell r="H20">
            <v>7509555.7462569512</v>
          </cell>
        </row>
        <row r="21">
          <cell r="H21">
            <v>-3989885.23</v>
          </cell>
        </row>
        <row r="30">
          <cell r="H30">
            <v>252843457.21000001</v>
          </cell>
        </row>
        <row r="31">
          <cell r="H31">
            <v>-127912544.5</v>
          </cell>
        </row>
        <row r="32">
          <cell r="H32">
            <v>63221019</v>
          </cell>
        </row>
        <row r="41">
          <cell r="H41">
            <v>342973.29000000004</v>
          </cell>
        </row>
        <row r="42">
          <cell r="H42">
            <v>22716026.549999997</v>
          </cell>
        </row>
        <row r="43">
          <cell r="H43">
            <v>2780825.09</v>
          </cell>
        </row>
        <row r="49">
          <cell r="D49" t="str">
            <v>Fondos en Consignación (Feria int. Libro 2023) (Nota 16)</v>
          </cell>
          <cell r="H49">
            <v>59840.5</v>
          </cell>
        </row>
        <row r="59">
          <cell r="H59">
            <v>18935276.199999999</v>
          </cell>
        </row>
        <row r="64">
          <cell r="H64">
            <v>84274390.390000001</v>
          </cell>
        </row>
        <row r="65">
          <cell r="H65">
            <v>96334191</v>
          </cell>
        </row>
        <row r="66">
          <cell r="H66">
            <v>-5060756.7267220281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558D0-A48B-496F-8088-402CF8E985EE}">
  <sheetPr>
    <tabColor theme="4"/>
  </sheetPr>
  <dimension ref="B2:K80"/>
  <sheetViews>
    <sheetView tabSelected="1" zoomScaleNormal="100" zoomScaleSheetLayoutView="100" workbookViewId="0">
      <selection activeCell="J73" sqref="J73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9.28515625" style="3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20"/>
      <c r="D2" s="20"/>
      <c r="E2" s="20"/>
      <c r="F2" s="20"/>
      <c r="G2" s="20"/>
    </row>
    <row r="3" spans="2:7" x14ac:dyDescent="0.2">
      <c r="C3" s="20"/>
      <c r="D3" s="20"/>
      <c r="E3" s="20"/>
      <c r="F3" s="20"/>
      <c r="G3" s="20"/>
    </row>
    <row r="4" spans="2:7" x14ac:dyDescent="0.2">
      <c r="C4" s="20"/>
      <c r="D4" s="20"/>
      <c r="E4" s="20"/>
      <c r="F4" s="20"/>
      <c r="G4" s="20"/>
    </row>
    <row r="5" spans="2:7" x14ac:dyDescent="0.2">
      <c r="C5" s="20"/>
      <c r="D5" s="20"/>
      <c r="E5" s="20"/>
      <c r="F5" s="20"/>
      <c r="G5" s="20"/>
    </row>
    <row r="11" spans="2:7" x14ac:dyDescent="0.2">
      <c r="B11" s="20" t="s">
        <v>0</v>
      </c>
      <c r="C11" s="20"/>
      <c r="D11" s="20"/>
      <c r="E11" s="20"/>
      <c r="F11" s="20"/>
      <c r="G11" s="20"/>
    </row>
    <row r="12" spans="2:7" x14ac:dyDescent="0.2">
      <c r="B12" s="20" t="s">
        <v>1</v>
      </c>
      <c r="C12" s="20"/>
      <c r="D12" s="20"/>
      <c r="E12" s="20"/>
      <c r="F12" s="20"/>
      <c r="G12" s="20"/>
    </row>
    <row r="13" spans="2:7" x14ac:dyDescent="0.2">
      <c r="B13" s="20" t="s">
        <v>2</v>
      </c>
      <c r="C13" s="20"/>
      <c r="D13" s="20"/>
      <c r="E13" s="20"/>
      <c r="F13" s="20"/>
      <c r="G13" s="20"/>
    </row>
    <row r="16" spans="2:7" x14ac:dyDescent="0.2">
      <c r="B16" s="2"/>
      <c r="C16" s="2"/>
      <c r="D16" s="2"/>
      <c r="E16" s="2"/>
      <c r="F16" s="2"/>
      <c r="G16" s="2"/>
    </row>
    <row r="17" spans="2:10" x14ac:dyDescent="0.2">
      <c r="B17" s="2"/>
      <c r="C17" s="2"/>
      <c r="D17" s="2"/>
      <c r="E17" s="2"/>
      <c r="F17" s="2"/>
      <c r="G17" s="2"/>
    </row>
    <row r="18" spans="2:10" ht="18" x14ac:dyDescent="0.25">
      <c r="F18" s="4" t="s">
        <v>3</v>
      </c>
      <c r="G18" s="2"/>
    </row>
    <row r="19" spans="2:10" x14ac:dyDescent="0.2">
      <c r="C19" s="5" t="s">
        <v>4</v>
      </c>
      <c r="F19" s="6"/>
      <c r="G19" s="6"/>
    </row>
    <row r="20" spans="2:10" x14ac:dyDescent="0.2">
      <c r="C20" s="5" t="s">
        <v>5</v>
      </c>
      <c r="F20" s="1" t="s">
        <v>6</v>
      </c>
    </row>
    <row r="21" spans="2:10" x14ac:dyDescent="0.2">
      <c r="D21" s="1" t="s">
        <v>7</v>
      </c>
      <c r="F21" s="7">
        <f>+'[1]01.2 Plantilla ESF'!H18</f>
        <v>26376561.919999983</v>
      </c>
      <c r="G21" s="7"/>
      <c r="J21" s="8"/>
    </row>
    <row r="22" spans="2:10" x14ac:dyDescent="0.2">
      <c r="D22" s="1" t="s">
        <v>8</v>
      </c>
      <c r="F22" s="9">
        <f>+'[1]01.2 Plantilla ESF'!H19</f>
        <v>2334601.2800000003</v>
      </c>
      <c r="G22" s="7"/>
    </row>
    <row r="23" spans="2:10" x14ac:dyDescent="0.2">
      <c r="D23" s="1" t="s">
        <v>9</v>
      </c>
      <c r="F23" s="7">
        <f>+'[1]01.2 Plantilla ESF'!H20</f>
        <v>7509555.7462569512</v>
      </c>
      <c r="G23" s="7"/>
    </row>
    <row r="24" spans="2:10" x14ac:dyDescent="0.2">
      <c r="D24" s="1" t="s">
        <v>10</v>
      </c>
      <c r="F24" s="7">
        <f>+'[1]01.2 Plantilla ESF'!H21</f>
        <v>-3989885.23</v>
      </c>
      <c r="G24" s="7"/>
    </row>
    <row r="25" spans="2:10" hidden="1" x14ac:dyDescent="0.2">
      <c r="D25" s="1" t="s">
        <v>11</v>
      </c>
      <c r="F25" s="7">
        <v>0</v>
      </c>
      <c r="G25" s="7"/>
    </row>
    <row r="26" spans="2:10" x14ac:dyDescent="0.2">
      <c r="C26" s="5" t="s">
        <v>12</v>
      </c>
      <c r="F26" s="10">
        <f>+F21+F22+F23+F24</f>
        <v>32230833.716256935</v>
      </c>
      <c r="G26" s="11"/>
    </row>
    <row r="27" spans="2:10" ht="10.5" customHeight="1" x14ac:dyDescent="0.2">
      <c r="F27" s="12"/>
    </row>
    <row r="28" spans="2:10" x14ac:dyDescent="0.2">
      <c r="C28" s="5" t="s">
        <v>13</v>
      </c>
      <c r="F28" s="12"/>
    </row>
    <row r="29" spans="2:10" hidden="1" x14ac:dyDescent="0.2">
      <c r="D29" s="1" t="s">
        <v>14</v>
      </c>
      <c r="F29" s="12"/>
    </row>
    <row r="30" spans="2:10" hidden="1" x14ac:dyDescent="0.2">
      <c r="D30" s="1" t="s">
        <v>15</v>
      </c>
      <c r="F30" s="12"/>
    </row>
    <row r="31" spans="2:10" hidden="1" x14ac:dyDescent="0.2">
      <c r="D31" s="1" t="s">
        <v>16</v>
      </c>
      <c r="F31" s="12"/>
    </row>
    <row r="32" spans="2:10" hidden="1" x14ac:dyDescent="0.2">
      <c r="D32" s="1" t="s">
        <v>17</v>
      </c>
      <c r="F32" s="12"/>
    </row>
    <row r="33" spans="3:11" x14ac:dyDescent="0.2">
      <c r="D33" s="1" t="s">
        <v>18</v>
      </c>
      <c r="F33" s="7">
        <f>+'[1]01.2 Plantilla ESF'!H30</f>
        <v>252843457.21000001</v>
      </c>
      <c r="G33" s="7"/>
    </row>
    <row r="34" spans="3:11" x14ac:dyDescent="0.2">
      <c r="D34" s="1" t="s">
        <v>19</v>
      </c>
      <c r="F34" s="7">
        <f>+'[1]01.2 Plantilla ESF'!H31</f>
        <v>-127912544.5</v>
      </c>
      <c r="G34" s="7"/>
    </row>
    <row r="35" spans="3:11" x14ac:dyDescent="0.2">
      <c r="D35" s="1" t="s">
        <v>20</v>
      </c>
      <c r="F35" s="12">
        <f>+'[1]01.2 Plantilla ESF'!H32</f>
        <v>63221019</v>
      </c>
      <c r="G35" s="12"/>
    </row>
    <row r="36" spans="3:11" hidden="1" x14ac:dyDescent="0.2">
      <c r="D36" s="1" t="s">
        <v>21</v>
      </c>
      <c r="F36" s="12"/>
      <c r="G36" s="12"/>
    </row>
    <row r="37" spans="3:11" x14ac:dyDescent="0.2">
      <c r="C37" s="5" t="s">
        <v>22</v>
      </c>
      <c r="F37" s="13">
        <f>SUM(F33:F36)</f>
        <v>188151931.71000001</v>
      </c>
      <c r="G37" s="14"/>
    </row>
    <row r="38" spans="3:11" ht="11.25" customHeight="1" x14ac:dyDescent="0.2">
      <c r="F38" s="12"/>
      <c r="G38" s="12"/>
    </row>
    <row r="39" spans="3:11" ht="15" thickBot="1" x14ac:dyDescent="0.25">
      <c r="C39" s="5" t="s">
        <v>23</v>
      </c>
      <c r="F39" s="15">
        <f>+F26+F37</f>
        <v>220382765.42625695</v>
      </c>
      <c r="G39" s="14"/>
      <c r="J39" s="16"/>
      <c r="K39" s="8"/>
    </row>
    <row r="40" spans="3:11" ht="8.25" customHeight="1" thickTop="1" x14ac:dyDescent="0.2">
      <c r="F40" s="12"/>
      <c r="G40" s="12"/>
    </row>
    <row r="41" spans="3:11" x14ac:dyDescent="0.2">
      <c r="C41" s="5" t="s">
        <v>24</v>
      </c>
      <c r="F41" s="12"/>
      <c r="G41" s="12"/>
    </row>
    <row r="42" spans="3:11" x14ac:dyDescent="0.2">
      <c r="D42" s="5" t="s">
        <v>25</v>
      </c>
      <c r="F42" s="12"/>
      <c r="G42" s="12"/>
    </row>
    <row r="43" spans="3:11" hidden="1" x14ac:dyDescent="0.2">
      <c r="D43" s="1" t="s">
        <v>26</v>
      </c>
      <c r="F43" s="12"/>
      <c r="G43" s="12"/>
    </row>
    <row r="44" spans="3:11" x14ac:dyDescent="0.2">
      <c r="D44" s="1" t="s">
        <v>27</v>
      </c>
      <c r="F44" s="7">
        <f>+'[1]01.2 Plantilla ESF'!H41</f>
        <v>342973.29000000004</v>
      </c>
      <c r="G44" s="7"/>
    </row>
    <row r="45" spans="3:11" x14ac:dyDescent="0.2">
      <c r="D45" s="1" t="s">
        <v>28</v>
      </c>
      <c r="F45" s="7">
        <f>+'[1]01.2 Plantilla ESF'!H42</f>
        <v>22716026.549999997</v>
      </c>
      <c r="G45" s="7"/>
    </row>
    <row r="46" spans="3:11" x14ac:dyDescent="0.2">
      <c r="D46" s="1" t="s">
        <v>29</v>
      </c>
      <c r="F46" s="17">
        <f>+'[1]01.2 Plantilla ESF'!H43</f>
        <v>2780825.09</v>
      </c>
      <c r="G46" s="7"/>
    </row>
    <row r="47" spans="3:11" hidden="1" x14ac:dyDescent="0.2">
      <c r="D47" s="1" t="s">
        <v>30</v>
      </c>
      <c r="F47" s="12">
        <f>+'[1]01.Notas EEFF'!E142</f>
        <v>0.16999999998370185</v>
      </c>
      <c r="G47" s="12"/>
    </row>
    <row r="48" spans="3:11" hidden="1" x14ac:dyDescent="0.2">
      <c r="D48" s="1" t="s">
        <v>31</v>
      </c>
      <c r="F48" s="12">
        <f>+'[2]Notas EF'!E83</f>
        <v>0</v>
      </c>
      <c r="G48" s="12"/>
    </row>
    <row r="49" spans="3:11" hidden="1" x14ac:dyDescent="0.2">
      <c r="D49" s="1" t="s">
        <v>32</v>
      </c>
      <c r="F49" s="12"/>
      <c r="G49" s="12"/>
    </row>
    <row r="50" spans="3:11" hidden="1" x14ac:dyDescent="0.2">
      <c r="D50" s="1" t="s">
        <v>33</v>
      </c>
      <c r="F50" s="12"/>
      <c r="G50" s="12"/>
    </row>
    <row r="51" spans="3:11" hidden="1" x14ac:dyDescent="0.2">
      <c r="D51" s="1" t="s">
        <v>34</v>
      </c>
      <c r="F51" s="12">
        <v>0</v>
      </c>
      <c r="G51" s="12"/>
    </row>
    <row r="52" spans="3:11" x14ac:dyDescent="0.2">
      <c r="D52" s="1" t="str">
        <f>+'[1]01.2 Plantilla ESF'!D49</f>
        <v>Fondos en Consignación (Feria int. Libro 2023) (Nota 16)</v>
      </c>
      <c r="F52" s="12">
        <f>+'[1]01.2 Plantilla ESF'!H49</f>
        <v>59840.5</v>
      </c>
      <c r="G52" s="12"/>
    </row>
    <row r="53" spans="3:11" x14ac:dyDescent="0.2">
      <c r="C53" s="5" t="s">
        <v>35</v>
      </c>
      <c r="F53" s="13">
        <f>SUM(F44:F52)</f>
        <v>25899665.599999998</v>
      </c>
      <c r="G53" s="14"/>
      <c r="J53" s="18"/>
    </row>
    <row r="54" spans="3:11" ht="9" customHeight="1" x14ac:dyDescent="0.2">
      <c r="F54" s="12"/>
      <c r="G54" s="12"/>
    </row>
    <row r="55" spans="3:11" ht="15" customHeight="1" x14ac:dyDescent="0.2">
      <c r="C55" s="5" t="s">
        <v>36</v>
      </c>
      <c r="F55" s="12"/>
      <c r="G55" s="12"/>
      <c r="H55" s="21"/>
      <c r="I55" s="21"/>
    </row>
    <row r="56" spans="3:11" x14ac:dyDescent="0.2">
      <c r="D56" s="1" t="s">
        <v>37</v>
      </c>
      <c r="F56" s="7">
        <f>+'[1]01.2 Plantilla ESF'!H59</f>
        <v>18935276.199999999</v>
      </c>
      <c r="G56" s="7"/>
      <c r="H56" s="21"/>
      <c r="I56" s="21"/>
    </row>
    <row r="57" spans="3:11" hidden="1" x14ac:dyDescent="0.2">
      <c r="D57" s="1" t="s">
        <v>38</v>
      </c>
      <c r="F57" s="12"/>
      <c r="G57" s="12"/>
    </row>
    <row r="58" spans="3:11" hidden="1" x14ac:dyDescent="0.2">
      <c r="D58" s="1" t="s">
        <v>39</v>
      </c>
      <c r="F58" s="12"/>
      <c r="G58" s="12"/>
    </row>
    <row r="59" spans="3:11" hidden="1" x14ac:dyDescent="0.2">
      <c r="D59" s="1" t="s">
        <v>40</v>
      </c>
      <c r="F59" s="12"/>
      <c r="G59" s="12"/>
    </row>
    <row r="60" spans="3:11" hidden="1" x14ac:dyDescent="0.2">
      <c r="D60" s="1" t="s">
        <v>41</v>
      </c>
      <c r="F60" s="12"/>
      <c r="G60" s="12"/>
    </row>
    <row r="61" spans="3:11" hidden="1" x14ac:dyDescent="0.2">
      <c r="D61" s="1" t="s">
        <v>42</v>
      </c>
      <c r="F61" s="12"/>
      <c r="G61" s="12"/>
    </row>
    <row r="62" spans="3:11" x14ac:dyDescent="0.2">
      <c r="C62" s="5" t="s">
        <v>43</v>
      </c>
      <c r="D62" s="5"/>
      <c r="E62" s="5"/>
      <c r="F62" s="13">
        <f>SUM(F54:F61)</f>
        <v>18935276.199999999</v>
      </c>
      <c r="G62" s="11"/>
    </row>
    <row r="63" spans="3:11" ht="14.25" customHeight="1" x14ac:dyDescent="0.2">
      <c r="F63" s="12"/>
      <c r="G63" s="12"/>
    </row>
    <row r="64" spans="3:11" ht="15" thickBot="1" x14ac:dyDescent="0.25">
      <c r="C64" s="5" t="s">
        <v>44</v>
      </c>
      <c r="F64" s="19">
        <f>+F53+F62</f>
        <v>44834941.799999997</v>
      </c>
      <c r="G64" s="14"/>
      <c r="J64" s="8"/>
      <c r="K64" s="8"/>
    </row>
    <row r="65" spans="2:11" ht="7.5" customHeight="1" thickTop="1" x14ac:dyDescent="0.2">
      <c r="F65" s="12"/>
      <c r="G65" s="12"/>
    </row>
    <row r="66" spans="2:11" x14ac:dyDescent="0.2">
      <c r="C66" s="5" t="s">
        <v>45</v>
      </c>
      <c r="F66" s="12"/>
      <c r="G66" s="12"/>
    </row>
    <row r="67" spans="2:11" x14ac:dyDescent="0.2">
      <c r="D67" s="1" t="s">
        <v>46</v>
      </c>
      <c r="F67" s="7">
        <f>+'[1]01.2 Plantilla ESF'!H64</f>
        <v>84274390.390000001</v>
      </c>
      <c r="G67" s="7"/>
    </row>
    <row r="68" spans="2:11" x14ac:dyDescent="0.2">
      <c r="D68" s="1" t="s">
        <v>47</v>
      </c>
      <c r="F68" s="7">
        <f>+'[1]01.2 Plantilla ESF'!H65</f>
        <v>96334191</v>
      </c>
      <c r="G68" s="7"/>
    </row>
    <row r="69" spans="2:11" x14ac:dyDescent="0.2">
      <c r="D69" s="1" t="s">
        <v>48</v>
      </c>
      <c r="F69" s="7">
        <f>+'[1]01.2 Plantilla ESF'!H66</f>
        <v>-5060756.7267220281</v>
      </c>
      <c r="G69" s="7"/>
      <c r="J69" s="16"/>
    </row>
    <row r="70" spans="2:11" hidden="1" x14ac:dyDescent="0.2">
      <c r="D70" s="1" t="s">
        <v>49</v>
      </c>
      <c r="F70" s="7"/>
      <c r="G70" s="7"/>
    </row>
    <row r="71" spans="2:11" ht="15" thickBot="1" x14ac:dyDescent="0.25">
      <c r="C71" s="5" t="s">
        <v>50</v>
      </c>
      <c r="F71" s="19">
        <f>SUM(F67:F69)</f>
        <v>175547824.66327795</v>
      </c>
      <c r="G71" s="14"/>
      <c r="I71" s="22"/>
      <c r="J71" s="16"/>
      <c r="K71" s="8"/>
    </row>
    <row r="72" spans="2:11" ht="15" thickTop="1" x14ac:dyDescent="0.2">
      <c r="F72" s="12"/>
      <c r="G72" s="12"/>
      <c r="I72" s="22"/>
    </row>
    <row r="73" spans="2:11" ht="15" thickBot="1" x14ac:dyDescent="0.25">
      <c r="C73" s="5" t="s">
        <v>51</v>
      </c>
      <c r="F73" s="15">
        <f>+F64+F71-1.04</f>
        <v>220382765.42327794</v>
      </c>
      <c r="G73" s="14"/>
      <c r="I73" s="22"/>
    </row>
    <row r="74" spans="2:11" ht="15" thickTop="1" x14ac:dyDescent="0.2">
      <c r="F74" s="12"/>
      <c r="I74" s="23"/>
    </row>
    <row r="75" spans="2:11" x14ac:dyDescent="0.2">
      <c r="I75" s="22"/>
    </row>
    <row r="76" spans="2:11" x14ac:dyDescent="0.2">
      <c r="F76" s="12"/>
    </row>
    <row r="78" spans="2:11" x14ac:dyDescent="0.2">
      <c r="F78" s="12"/>
    </row>
    <row r="79" spans="2:11" x14ac:dyDescent="0.2">
      <c r="B79" s="20"/>
      <c r="C79" s="20"/>
      <c r="D79" s="20"/>
      <c r="E79" s="20"/>
      <c r="F79" s="20"/>
      <c r="G79" s="20"/>
    </row>
    <row r="80" spans="2:11" x14ac:dyDescent="0.2">
      <c r="B80" s="20"/>
      <c r="C80" s="20"/>
      <c r="D80" s="20"/>
      <c r="E80" s="20"/>
      <c r="F80" s="20"/>
      <c r="G80" s="20"/>
    </row>
  </sheetData>
  <mergeCells count="10">
    <mergeCell ref="B13:G13"/>
    <mergeCell ref="H55:I56"/>
    <mergeCell ref="B79:G79"/>
    <mergeCell ref="B80:G80"/>
    <mergeCell ref="C2:G2"/>
    <mergeCell ref="C3:G3"/>
    <mergeCell ref="C4:G4"/>
    <mergeCell ref="C5:G5"/>
    <mergeCell ref="B11:G11"/>
    <mergeCell ref="B12:G12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Evelin De Jesús Fernández Jiménez</cp:lastModifiedBy>
  <dcterms:created xsi:type="dcterms:W3CDTF">2024-04-19T19:41:50Z</dcterms:created>
  <dcterms:modified xsi:type="dcterms:W3CDTF">2024-04-19T19:58:29Z</dcterms:modified>
</cp:coreProperties>
</file>