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Contabilidad\"/>
    </mc:Choice>
  </mc:AlternateContent>
  <xr:revisionPtr revIDLastSave="0" documentId="8_{015A5B26-77E6-46D0-B1A5-BBB62D978EFA}" xr6:coauthVersionLast="47" xr6:coauthVersionMax="47" xr10:uidLastSave="{00000000-0000-0000-0000-000000000000}"/>
  <bookViews>
    <workbookView xWindow="-120" yWindow="-120" windowWidth="20730" windowHeight="11160" xr2:uid="{60DE73F5-6300-40C6-953B-78C04C560FB1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[1]clientes!#REF!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[1]clientes!#REF!</definedName>
    <definedName name="DPAGADO">#REF!</definedName>
    <definedName name="E1925.">'[2]Mayor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63" i="1"/>
  <c r="F57" i="1"/>
  <c r="F53" i="1"/>
  <c r="D53" i="1"/>
  <c r="F49" i="1"/>
  <c r="F48" i="1"/>
  <c r="F47" i="1"/>
  <c r="F46" i="1"/>
  <c r="D46" i="1"/>
  <c r="F45" i="1"/>
  <c r="F54" i="1" s="1"/>
  <c r="F65" i="1" s="1"/>
  <c r="F74" i="1" s="1"/>
  <c r="F44" i="1"/>
  <c r="F34" i="1"/>
  <c r="F24" i="1"/>
  <c r="F23" i="1"/>
  <c r="F22" i="1"/>
  <c r="F21" i="1"/>
  <c r="F26" i="1" s="1"/>
  <c r="F35" i="1" l="1"/>
  <c r="F33" i="1" l="1"/>
  <c r="F37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<sst xmlns="http://schemas.openxmlformats.org/spreadsheetml/2006/main" count="52" uniqueCount="52">
  <si>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</si>
  <si>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Junio del 2024</t>
  </si>
  <si>
    <t xml:space="preserve"> (Valores en RD$)</t>
  </si>
  <si>
    <t xml:space="preserve">            JUNIO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</si>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</sst>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43" fontId="5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76</xdr:row>
      <xdr:rowOff>97846</xdr:rowOff>
    </xdr:from>
    <xdr:to>
      <xdr:col>3</xdr:col>
      <xdr:colOff>2528455</xdr:colOff>
      <xdr:row>80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2D1E88-5248-466D-86E7-2CA66E5797D9}"/>
            </a:ext>
          </a:extLst>
        </xdr:cNvPr>
        <xdr:cNvSpPr txBox="1"/>
      </xdr:nvSpPr>
      <xdr:spPr>
        <a:xfrm>
          <a:off x="920462" y="1034674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CDEEDA6-9CB6-4FA5-B624-6A9120CB9D70}"/>
            </a:ext>
          </a:extLst>
        </xdr:cNvPr>
        <xdr:cNvSpPr txBox="1"/>
      </xdr:nvSpPr>
      <xdr:spPr>
        <a:xfrm>
          <a:off x="5043055" y="10399567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2073852</xdr:colOff>
      <xdr:row>3</xdr:row>
      <xdr:rowOff>86590</xdr:rowOff>
    </xdr:from>
    <xdr:to>
      <xdr:col>4</xdr:col>
      <xdr:colOff>352019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A7CD2A-1ADB-4940-95BA-7D809FAD3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0202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junio%20%202024%20%20actualizado%2019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JUNIO "/>
      <sheetName val="10.2 DETALLE INGRESOS Operati J"/>
      <sheetName val="10.2 DETALLE INGRESOS Colectora"/>
      <sheetName val="11.Cuenta Unica "/>
      <sheetName val="11.2-Mov. Cta. Unica MINC junio"/>
      <sheetName val="INVENTARIO F. JUNIO 2024  "/>
      <sheetName val="12.1RELACION ENT. ALM. JUNIO"/>
      <sheetName val="13.Inventarios y Suministros"/>
      <sheetName val="12.CU Nota EF"/>
      <sheetName val="14.CUENTA POR COBRAR ACTU-JUNIO"/>
      <sheetName val="16.Amort. Pólizas 2023-2024 (2)"/>
      <sheetName val="16.Amort. Pólizas 2023-2024"/>
      <sheetName val="18.Fondo Eventual Carnaval 2024"/>
      <sheetName val="19. PPYE  "/>
      <sheetName val="19.2Detalle de entrada activo J"/>
      <sheetName val="Reporte Gral. por Obj. Junio"/>
      <sheetName val="19.3 Activos por CK y TR"/>
      <sheetName val="20. Obras en Proceso"/>
      <sheetName val="20.1 Obras Terminadas "/>
      <sheetName val="C X P GENERAL-JUNIO 2024 "/>
      <sheetName val="Pagados Junio 2024"/>
      <sheetName val="Agregados Junio"/>
      <sheetName val="PASIVOS NO CORRIENTE"/>
      <sheetName val="08-2.Mov. CXP -Junio 2024  "/>
      <sheetName val="Movimiento Otras CxP Junio 2024"/>
      <sheetName val="24.Retenciones y Ajustes"/>
      <sheetName val="24.1 Detalles de Retencion JUNI"/>
      <sheetName val="25.Ingresos"/>
      <sheetName val="26.Gastos Generales"/>
      <sheetName val="26.1DETAL.JECUCION AL 30 JUNIO "/>
      <sheetName val="26.2 EJECUCION AL 30 JUNIO  "/>
      <sheetName val=" 27 Ejec Presupuesto"/>
      <sheetName val="Subvencione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9184618.0899999887</v>
          </cell>
        </row>
        <row r="19">
          <cell r="H19">
            <v>253538</v>
          </cell>
        </row>
        <row r="20">
          <cell r="H20">
            <v>7793968.2717476599</v>
          </cell>
        </row>
        <row r="21">
          <cell r="H21">
            <v>-0.2599999998928979</v>
          </cell>
        </row>
        <row r="30">
          <cell r="H30">
            <v>267683225.00999999</v>
          </cell>
        </row>
        <row r="31">
          <cell r="H31">
            <v>-132049410</v>
          </cell>
        </row>
        <row r="32">
          <cell r="H32">
            <v>63952760</v>
          </cell>
        </row>
        <row r="41">
          <cell r="H41">
            <v>467280</v>
          </cell>
        </row>
        <row r="42">
          <cell r="H42">
            <v>4811472.5</v>
          </cell>
        </row>
        <row r="43">
          <cell r="D43" t="str">
            <v>Otros Proveedores por Clasificar - Tránsitos</v>
          </cell>
          <cell r="H43">
            <v>-3471285.5</v>
          </cell>
        </row>
        <row r="44">
          <cell r="H44">
            <v>2705705.0599999996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107574126</v>
          </cell>
        </row>
        <row r="67">
          <cell r="H67">
            <v>2121736.6417476442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F3A6-9463-4981-AC54-BBBF1EEB735D}">
  <sheetPr>
    <tabColor theme="4"/>
  </sheetPr>
  <dimension ref="B2:K81"/>
  <sheetViews>
    <sheetView tabSelected="1" topLeftCell="B41" zoomScaleNormal="100" zoomScaleSheetLayoutView="100" workbookViewId="0">
      <selection activeCell="G9" sqref="G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1"/>
      <c r="D2" s="21"/>
      <c r="E2" s="21"/>
      <c r="F2" s="21"/>
      <c r="G2" s="21"/>
    </row>
    <row r="3" spans="2:7" x14ac:dyDescent="0.2">
      <c r="C3" s="21"/>
      <c r="D3" s="21"/>
      <c r="E3" s="21"/>
      <c r="F3" s="21"/>
      <c r="G3" s="21"/>
    </row>
    <row r="4" spans="2:7" x14ac:dyDescent="0.2">
      <c r="C4" s="21"/>
      <c r="D4" s="21"/>
      <c r="E4" s="21"/>
      <c r="F4" s="21"/>
      <c r="G4" s="21"/>
    </row>
    <row r="5" spans="2:7" x14ac:dyDescent="0.2">
      <c r="C5" s="21"/>
      <c r="D5" s="21"/>
      <c r="E5" s="21"/>
      <c r="F5" s="21"/>
      <c r="G5" s="21"/>
    </row>
    <row r="11" spans="2:7" x14ac:dyDescent="0.2">
      <c r="B11" s="21" t="s">
        <v>0</v>
      </c>
      <c r="C11" s="21"/>
      <c r="D11" s="21"/>
      <c r="E11" s="21"/>
      <c r="F11" s="21"/>
      <c r="G11" s="21"/>
    </row>
    <row r="12" spans="2:7" x14ac:dyDescent="0.2">
      <c r="B12" s="21" t="s">
        <v>1</v>
      </c>
      <c r="C12" s="21"/>
      <c r="D12" s="21"/>
      <c r="E12" s="21"/>
      <c r="F12" s="21"/>
      <c r="G12" s="21"/>
    </row>
    <row r="13" spans="2:7" x14ac:dyDescent="0.2">
      <c r="B13" s="21" t="s">
        <v>2</v>
      </c>
      <c r="C13" s="21"/>
      <c r="D13" s="21"/>
      <c r="E13" s="21"/>
      <c r="F13" s="21"/>
      <c r="G13" s="21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2" t="s">
        <v>3</v>
      </c>
      <c r="G18" s="2"/>
    </row>
    <row r="19" spans="2:10" x14ac:dyDescent="0.2">
      <c r="C19" s="4" t="s">
        <v>4</v>
      </c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+'[3]01.2 Plantilla ESF'!H18</f>
        <v>9184618.0899999887</v>
      </c>
      <c r="G21" s="7"/>
      <c r="J21" s="8"/>
    </row>
    <row r="22" spans="2:10" x14ac:dyDescent="0.2">
      <c r="D22" s="1" t="s">
        <v>8</v>
      </c>
      <c r="F22" s="9">
        <f>+'[3]01.2 Plantilla ESF'!H19</f>
        <v>253538</v>
      </c>
      <c r="G22" s="7"/>
    </row>
    <row r="23" spans="2:10" x14ac:dyDescent="0.2">
      <c r="D23" s="1" t="s">
        <v>9</v>
      </c>
      <c r="F23" s="6">
        <f>+'[3]01.2 Plantilla ESF'!H20</f>
        <v>7793968.2717476599</v>
      </c>
      <c r="G23" s="7"/>
    </row>
    <row r="24" spans="2:10" x14ac:dyDescent="0.2">
      <c r="D24" s="1" t="s">
        <v>10</v>
      </c>
      <c r="F24" s="6">
        <f>+'[3]01.2 Plantilla ESF'!H21</f>
        <v>-0.2599999998928979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4" t="s">
        <v>12</v>
      </c>
      <c r="F26" s="10">
        <f>+F21+F22+F23+F24</f>
        <v>17232124.101747647</v>
      </c>
      <c r="G26" s="11"/>
    </row>
    <row r="27" spans="2:10" ht="10.5" customHeight="1" x14ac:dyDescent="0.2">
      <c r="F27" s="12"/>
    </row>
    <row r="28" spans="2:10" x14ac:dyDescent="0.2">
      <c r="C28" s="4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+'[3]01.2 Plantilla ESF'!H30</f>
        <v>267683225.00999999</v>
      </c>
      <c r="G33" s="7"/>
    </row>
    <row r="34" spans="3:11" x14ac:dyDescent="0.2">
      <c r="D34" s="1" t="s">
        <v>19</v>
      </c>
      <c r="F34" s="7">
        <f>+'[3]01.2 Plantilla ESF'!H31</f>
        <v>-132049410</v>
      </c>
      <c r="G34" s="7"/>
    </row>
    <row r="35" spans="3:11" x14ac:dyDescent="0.2">
      <c r="D35" s="1" t="s">
        <v>20</v>
      </c>
      <c r="F35" s="12">
        <f>+'[3]01.2 Plantilla ESF'!H32</f>
        <v>63952760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4" t="s">
        <v>22</v>
      </c>
      <c r="F37" s="13">
        <f>SUM(F33:F36)</f>
        <v>199586575.00999999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4" t="s">
        <v>23</v>
      </c>
      <c r="F39" s="15">
        <f>+F26+F37</f>
        <v>216818699.11174762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4" t="s">
        <v>24</v>
      </c>
      <c r="F41" s="12"/>
      <c r="G41" s="12"/>
    </row>
    <row r="42" spans="3:11" x14ac:dyDescent="0.2">
      <c r="D42" s="4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+'[3]01.2 Plantilla ESF'!H41</f>
        <v>467280</v>
      </c>
      <c r="G44" s="7"/>
    </row>
    <row r="45" spans="3:11" x14ac:dyDescent="0.2">
      <c r="D45" s="1" t="s">
        <v>28</v>
      </c>
      <c r="F45" s="7">
        <f>+'[3]01.2 Plantilla ESF'!H42</f>
        <v>4811472.5</v>
      </c>
      <c r="G45" s="7"/>
    </row>
    <row r="46" spans="3:11" x14ac:dyDescent="0.2">
      <c r="D46" s="1" t="str">
        <f>+'[3]01.2 Plantilla ESF'!D43</f>
        <v>Otros Proveedores por Clasificar - Tránsitos</v>
      </c>
      <c r="F46" s="7">
        <f>+'[3]01.2 Plantilla ESF'!H43</f>
        <v>-3471285.5</v>
      </c>
      <c r="G46" s="7"/>
    </row>
    <row r="47" spans="3:11" x14ac:dyDescent="0.2">
      <c r="D47" s="1" t="s">
        <v>29</v>
      </c>
      <c r="F47" s="17">
        <f>+'[3]01.2 Plantilla ESF'!H44</f>
        <v>2705705.0599999996</v>
      </c>
      <c r="G47" s="7"/>
    </row>
    <row r="48" spans="3:11" hidden="1" x14ac:dyDescent="0.2">
      <c r="D48" s="1" t="s">
        <v>30</v>
      </c>
      <c r="F48" s="12">
        <f>+'[3]01.Notas EEFF'!E143</f>
        <v>0.16999999998370185</v>
      </c>
      <c r="G48" s="12"/>
    </row>
    <row r="49" spans="3:10" hidden="1" x14ac:dyDescent="0.2">
      <c r="D49" s="1" t="s">
        <v>31</v>
      </c>
      <c r="F49" s="12">
        <f>+'[4]Notas EF'!E83</f>
        <v>0</v>
      </c>
      <c r="G49" s="12"/>
    </row>
    <row r="50" spans="3:10" hidden="1" x14ac:dyDescent="0.2">
      <c r="D50" s="1" t="s">
        <v>32</v>
      </c>
      <c r="F50" s="12"/>
      <c r="G50" s="12"/>
    </row>
    <row r="51" spans="3:10" hidden="1" x14ac:dyDescent="0.2">
      <c r="D51" s="1" t="s">
        <v>33</v>
      </c>
      <c r="F51" s="12"/>
      <c r="G51" s="12"/>
    </row>
    <row r="52" spans="3:10" hidden="1" x14ac:dyDescent="0.2">
      <c r="D52" s="1" t="s">
        <v>34</v>
      </c>
      <c r="F52" s="12">
        <v>0</v>
      </c>
      <c r="G52" s="12"/>
    </row>
    <row r="53" spans="3:10" x14ac:dyDescent="0.2">
      <c r="D53" s="1" t="str">
        <f>+'[3]01.2 Plantilla ESF'!D50</f>
        <v>Fondos en Consignación (Feria int. Libro 2023) (Nota 16)</v>
      </c>
      <c r="F53" s="12">
        <f>+'[3]01.2 Plantilla ESF'!H50</f>
        <v>0</v>
      </c>
      <c r="G53" s="12"/>
    </row>
    <row r="54" spans="3:10" x14ac:dyDescent="0.2">
      <c r="C54" s="4" t="s">
        <v>35</v>
      </c>
      <c r="F54" s="13">
        <f>SUM(F44:F53)</f>
        <v>4513172.2299999995</v>
      </c>
      <c r="G54" s="14"/>
      <c r="J54" s="18"/>
    </row>
    <row r="55" spans="3:10" ht="9" customHeight="1" x14ac:dyDescent="0.2">
      <c r="F55" s="12"/>
      <c r="G55" s="12"/>
    </row>
    <row r="56" spans="3:10" ht="15" customHeight="1" x14ac:dyDescent="0.2">
      <c r="C56" s="4" t="s">
        <v>36</v>
      </c>
      <c r="F56" s="12"/>
      <c r="G56" s="12"/>
      <c r="H56" s="22"/>
      <c r="I56" s="22"/>
    </row>
    <row r="57" spans="3:10" x14ac:dyDescent="0.2">
      <c r="D57" s="1" t="s">
        <v>37</v>
      </c>
      <c r="F57" s="7">
        <f>+'[3]01.2 Plantilla ESF'!H60</f>
        <v>18335276.199999999</v>
      </c>
      <c r="G57" s="7"/>
      <c r="H57" s="22"/>
      <c r="I57" s="22"/>
    </row>
    <row r="58" spans="3:10" hidden="1" x14ac:dyDescent="0.2">
      <c r="D58" s="1" t="s">
        <v>38</v>
      </c>
      <c r="F58" s="12"/>
      <c r="G58" s="12"/>
    </row>
    <row r="59" spans="3:10" hidden="1" x14ac:dyDescent="0.2">
      <c r="D59" s="1" t="s">
        <v>39</v>
      </c>
      <c r="F59" s="12"/>
      <c r="G59" s="12"/>
    </row>
    <row r="60" spans="3:10" hidden="1" x14ac:dyDescent="0.2">
      <c r="D60" s="1" t="s">
        <v>40</v>
      </c>
      <c r="F60" s="12"/>
      <c r="G60" s="12"/>
    </row>
    <row r="61" spans="3:10" hidden="1" x14ac:dyDescent="0.2">
      <c r="D61" s="1" t="s">
        <v>41</v>
      </c>
      <c r="F61" s="12"/>
      <c r="G61" s="12"/>
    </row>
    <row r="62" spans="3:10" hidden="1" x14ac:dyDescent="0.2">
      <c r="D62" s="1" t="s">
        <v>42</v>
      </c>
      <c r="F62" s="12"/>
      <c r="G62" s="12"/>
    </row>
    <row r="63" spans="3:10" x14ac:dyDescent="0.2">
      <c r="C63" s="4" t="s">
        <v>43</v>
      </c>
      <c r="D63" s="4"/>
      <c r="E63" s="4"/>
      <c r="F63" s="13">
        <f>SUM(F55:F62)</f>
        <v>18335276.199999999</v>
      </c>
      <c r="G63" s="11"/>
    </row>
    <row r="64" spans="3:10" ht="14.25" customHeight="1" x14ac:dyDescent="0.2">
      <c r="F64" s="12"/>
      <c r="G64" s="12"/>
    </row>
    <row r="65" spans="2:11" ht="15" thickBot="1" x14ac:dyDescent="0.25">
      <c r="C65" s="4" t="s">
        <v>44</v>
      </c>
      <c r="F65" s="19">
        <f>+F54+F63</f>
        <v>22848448.43</v>
      </c>
      <c r="G65" s="14"/>
      <c r="J65" s="8"/>
      <c r="K65" s="8"/>
    </row>
    <row r="66" spans="2:11" ht="7.5" customHeight="1" thickTop="1" x14ac:dyDescent="0.2">
      <c r="F66" s="12"/>
      <c r="G66" s="12"/>
    </row>
    <row r="67" spans="2:11" x14ac:dyDescent="0.2">
      <c r="C67" s="4" t="s">
        <v>45</v>
      </c>
      <c r="F67" s="12"/>
      <c r="G67" s="12"/>
    </row>
    <row r="68" spans="2:11" x14ac:dyDescent="0.2">
      <c r="D68" s="1" t="s">
        <v>46</v>
      </c>
      <c r="F68" s="7">
        <f>+'[3]01.2 Plantilla ESF'!H65</f>
        <v>84274390</v>
      </c>
      <c r="G68" s="7"/>
    </row>
    <row r="69" spans="2:11" x14ac:dyDescent="0.2">
      <c r="D69" s="1" t="s">
        <v>47</v>
      </c>
      <c r="F69" s="7">
        <f>+'[3]01.2 Plantilla ESF'!H66</f>
        <v>107574126</v>
      </c>
      <c r="G69" s="7"/>
    </row>
    <row r="70" spans="2:11" x14ac:dyDescent="0.2">
      <c r="D70" s="1" t="s">
        <v>48</v>
      </c>
      <c r="F70" s="7">
        <f>+'[3]01.2 Plantilla ESF'!H67</f>
        <v>2121736.6417476442</v>
      </c>
      <c r="G70" s="7"/>
      <c r="J70" s="16"/>
    </row>
    <row r="71" spans="2:11" hidden="1" x14ac:dyDescent="0.2">
      <c r="D71" s="1" t="s">
        <v>49</v>
      </c>
      <c r="F71" s="7"/>
      <c r="G71" s="7"/>
    </row>
    <row r="72" spans="2:11" ht="15" thickBot="1" x14ac:dyDescent="0.25">
      <c r="C72" s="4" t="s">
        <v>50</v>
      </c>
      <c r="F72" s="19">
        <f>SUM(F68:F70)</f>
        <v>193970252.64174765</v>
      </c>
      <c r="G72" s="14"/>
      <c r="J72" s="16"/>
      <c r="K72" s="8"/>
    </row>
    <row r="73" spans="2:11" ht="15" thickTop="1" x14ac:dyDescent="0.2">
      <c r="F73" s="12"/>
      <c r="G73" s="12"/>
    </row>
    <row r="74" spans="2:11" ht="15" thickBot="1" x14ac:dyDescent="0.25">
      <c r="C74" s="4" t="s">
        <v>51</v>
      </c>
      <c r="F74" s="15">
        <f>+F65+F72-2.05</f>
        <v>216818699.02174765</v>
      </c>
      <c r="G74" s="14"/>
    </row>
    <row r="75" spans="2:11" ht="15" thickTop="1" x14ac:dyDescent="0.2">
      <c r="F75" s="12"/>
      <c r="I75" s="20"/>
    </row>
    <row r="77" spans="2:11" x14ac:dyDescent="0.2">
      <c r="F77" s="12"/>
    </row>
    <row r="79" spans="2:11" x14ac:dyDescent="0.2">
      <c r="F79" s="12"/>
    </row>
    <row r="80" spans="2:11" x14ac:dyDescent="0.2">
      <c r="B80" s="21"/>
      <c r="C80" s="21"/>
      <c r="D80" s="21"/>
      <c r="E80" s="21"/>
      <c r="F80" s="21"/>
      <c r="G80" s="21"/>
    </row>
    <row r="81" spans="2:7" x14ac:dyDescent="0.2">
      <c r="B81" s="21"/>
      <c r="C81" s="21"/>
      <c r="D81" s="21"/>
      <c r="E81" s="21"/>
      <c r="F81" s="21"/>
      <c r="G81" s="21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2024-07-22T18:16:30Z</dcterms:created>
  <dcterms:modified xsi:type="dcterms:W3CDTF">2024-07-22T18:33:37Z</dcterms:modified>
</cp:coreProperties>
</file>