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Octubre\Contabilidad\"/>
    </mc:Choice>
  </mc:AlternateContent>
  <xr:revisionPtr revIDLastSave="0" documentId="13_ncr:1_{7AC6506A-64B7-435D-B8AB-24DB74F9313C}" xr6:coauthVersionLast="47" xr6:coauthVersionMax="47" xr10:uidLastSave="{00000000-0000-0000-0000-000000000000}"/>
  <bookViews>
    <workbookView xWindow="-120" yWindow="-120" windowWidth="20730" windowHeight="11160" xr2:uid="{8253134E-4E3E-4256-A728-1C91C4EA5721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[1]clientes!#REF!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Transparencia'!$B$1:$G$87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[1]clientes!#REF!</definedName>
    <definedName name="DPAGADO">#REF!</definedName>
    <definedName name="E1925.">'[2]Mayor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57" i="1"/>
  <c r="F63" i="1" s="1"/>
  <c r="F53" i="1"/>
  <c r="D53" i="1"/>
  <c r="F49" i="1"/>
  <c r="F48" i="1"/>
  <c r="F47" i="1"/>
  <c r="F46" i="1"/>
  <c r="D46" i="1"/>
  <c r="F45" i="1"/>
  <c r="F44" i="1"/>
  <c r="F35" i="1"/>
  <c r="F34" i="1"/>
  <c r="F33" i="1"/>
  <c r="F24" i="1"/>
  <c r="F23" i="1"/>
  <c r="F22" i="1"/>
  <c r="F21" i="1"/>
  <c r="F26" i="1" s="1"/>
  <c r="F54" i="1" l="1"/>
  <c r="F37" i="1"/>
  <c r="F39" i="1" s="1"/>
  <c r="F65" i="1"/>
  <c r="F74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<sst xmlns="http://schemas.openxmlformats.org/spreadsheetml/2006/main" count="52" uniqueCount="52">
  <si>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</si>
  <si>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31 Octubre del 2024</t>
  </si>
  <si>
    <t xml:space="preserve"> (Valores en RD$)</t>
  </si>
  <si>
    <t>OCTUBRE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</si>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</sst>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43" fontId="4" fillId="2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 applyAlignment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76</xdr:row>
      <xdr:rowOff>126421</xdr:rowOff>
    </xdr:from>
    <xdr:to>
      <xdr:col>3</xdr:col>
      <xdr:colOff>2490355</xdr:colOff>
      <xdr:row>81</xdr:row>
      <xdr:rowOff>29440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8D48899-1CF8-4C0F-A242-B46A6F041751}"/>
            </a:ext>
          </a:extLst>
        </xdr:cNvPr>
        <xdr:cNvSpPr txBox="1"/>
      </xdr:nvSpPr>
      <xdr:spPr>
        <a:xfrm>
          <a:off x="1228725" y="10194346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ANA VIZCAÍNO 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242455</xdr:colOff>
      <xdr:row>76</xdr:row>
      <xdr:rowOff>150667</xdr:rowOff>
    </xdr:from>
    <xdr:to>
      <xdr:col>6</xdr:col>
      <xdr:colOff>632114</xdr:colOff>
      <xdr:row>80</xdr:row>
      <xdr:rowOff>123824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4FD1C1-4E9C-44ED-ADBF-C5F00C4D7BDC}"/>
            </a:ext>
          </a:extLst>
        </xdr:cNvPr>
        <xdr:cNvSpPr txBox="1"/>
      </xdr:nvSpPr>
      <xdr:spPr>
        <a:xfrm>
          <a:off x="5043055" y="10218592"/>
          <a:ext cx="2380384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2083377</xdr:colOff>
      <xdr:row>3</xdr:row>
      <xdr:rowOff>86590</xdr:rowOff>
    </xdr:from>
    <xdr:to>
      <xdr:col>4</xdr:col>
      <xdr:colOff>361544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1DDEF4-D345-4B3A-BFD2-0915497F2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9727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a.mendez\Desktop\Borrador%20Estados%20Financieros%20octubre%202024(Recuperado%20autom&#225;ticamen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6.Balance de Comprobación"/>
      <sheetName val="01.3 ESF Transparencia"/>
      <sheetName val="01.4Plantilla Est. Rendimiento "/>
      <sheetName val="04.Entradas de Ajustes"/>
      <sheetName val="07.Bancos"/>
      <sheetName val="08.Cheques Anulados"/>
      <sheetName val="09.Cajas Chicas "/>
      <sheetName val="10.Cuentas de Banco"/>
      <sheetName val="10.1 CUENTA UNICA Octubre"/>
      <sheetName val="Colectora (2)"/>
      <sheetName val="Operativa (2)"/>
      <sheetName val="11.2-Mov. Cta. Unica MINC OCTUB"/>
      <sheetName val="11.Cuenta Unica "/>
      <sheetName val="13.Inventarios y Suministros"/>
      <sheetName val="INVENTARIO F. OCTUBRE 2024"/>
      <sheetName val="12.CU Nota EF"/>
      <sheetName val="RELAC.ENTRADA OCTUBRE  2024"/>
      <sheetName val="RELACION ENTRADA OCTUBRE 2024"/>
      <sheetName val="14.CUENTA POR COBRAR ACTU-OCTUB"/>
      <sheetName val="16.Amort. Pólizas 2023-2024"/>
      <sheetName val="02-48 c Amortización Gastos"/>
      <sheetName val="02-48 c Amortización Gastos Pa"/>
      <sheetName val="18.Fondo Eventual FERIA INT2024"/>
      <sheetName val="19. PPYE  "/>
      <sheetName val="Reporte Gral. por Obj. Sept."/>
      <sheetName val="19.2Detalle de entrada activo S"/>
      <sheetName val="19.3 Activos por CK y TR"/>
      <sheetName val="20. Obras en Proceso"/>
      <sheetName val="20.1 Obras Terminadas "/>
      <sheetName val="C X P GENERAL-OCTUBRE 2024 "/>
      <sheetName val="Agregados Oct. 2024"/>
      <sheetName val="Pagados Oct. 2024"/>
      <sheetName val="PASIVOS NO CORRIENTE"/>
      <sheetName val="OTROS PASIVOS"/>
      <sheetName val="Otros Pagos Oct.24"/>
      <sheetName val="08-2.Mov. CXP -Octubre. 2024 "/>
      <sheetName val="Movimiento Otras CxP octubre"/>
      <sheetName val="24.Retenciones y Ajustes"/>
      <sheetName val="24.1 Detalles de Retencion octu"/>
      <sheetName val="25.Ingresos"/>
      <sheetName val="26.Gastos Generales"/>
      <sheetName val="26.1DETAL.JECUCION AL 31 OCT"/>
      <sheetName val="26.1DETAL.JECUCION AL 31  OCT"/>
      <sheetName val="26.2 EJECUCION AL 31 OCTUBRE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-14259389.669999957</v>
          </cell>
        </row>
        <row r="19">
          <cell r="H19">
            <v>4611120.9000000004</v>
          </cell>
        </row>
        <row r="20">
          <cell r="H20">
            <v>7454190.1663109493</v>
          </cell>
        </row>
        <row r="21">
          <cell r="H21">
            <v>962321.78000000014</v>
          </cell>
        </row>
        <row r="30">
          <cell r="H30">
            <v>278974584.25</v>
          </cell>
        </row>
        <row r="31">
          <cell r="H31">
            <v>-137108155</v>
          </cell>
        </row>
        <row r="32">
          <cell r="H32">
            <v>70164089.180000007</v>
          </cell>
        </row>
        <row r="41">
          <cell r="H41">
            <v>1275565.1799999997</v>
          </cell>
        </row>
        <row r="42">
          <cell r="H42">
            <v>5585689.4347108742</v>
          </cell>
        </row>
        <row r="43">
          <cell r="D43" t="str">
            <v>Otros Proveedores por Clasificar - Tránsitos</v>
          </cell>
          <cell r="H43">
            <v>-3755829.9799999995</v>
          </cell>
        </row>
        <row r="44">
          <cell r="H44">
            <v>3568904.5100000007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18335276.199999999</v>
          </cell>
        </row>
        <row r="65">
          <cell r="H65">
            <v>84274390</v>
          </cell>
        </row>
        <row r="66">
          <cell r="H66">
            <v>107883260</v>
          </cell>
        </row>
        <row r="67">
          <cell r="H67">
            <v>-6368491.6550911358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AF24-FF97-4F12-ABB5-6527EFD5383E}">
  <sheetPr>
    <tabColor theme="4"/>
  </sheetPr>
  <dimension ref="B2:K81"/>
  <sheetViews>
    <sheetView tabSelected="1" topLeftCell="A57" zoomScaleNormal="100" zoomScaleSheetLayoutView="100" workbookViewId="0">
      <selection activeCell="I11" sqref="I11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4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1"/>
      <c r="D2" s="21"/>
      <c r="E2" s="21"/>
      <c r="F2" s="21"/>
      <c r="G2" s="21"/>
    </row>
    <row r="3" spans="2:7" x14ac:dyDescent="0.2">
      <c r="C3" s="21"/>
      <c r="D3" s="21"/>
      <c r="E3" s="21"/>
      <c r="F3" s="21"/>
      <c r="G3" s="21"/>
    </row>
    <row r="4" spans="2:7" x14ac:dyDescent="0.2">
      <c r="C4" s="21"/>
      <c r="D4" s="21"/>
      <c r="E4" s="21"/>
      <c r="F4" s="21"/>
      <c r="G4" s="21"/>
    </row>
    <row r="5" spans="2:7" x14ac:dyDescent="0.2">
      <c r="C5" s="21"/>
      <c r="D5" s="21"/>
      <c r="E5" s="21"/>
      <c r="F5" s="21"/>
      <c r="G5" s="21"/>
    </row>
    <row r="11" spans="2:7" x14ac:dyDescent="0.2">
      <c r="B11" s="21" t="s">
        <v>0</v>
      </c>
      <c r="C11" s="21"/>
      <c r="D11" s="21"/>
      <c r="E11" s="21"/>
      <c r="F11" s="21"/>
      <c r="G11" s="21"/>
    </row>
    <row r="12" spans="2:7" x14ac:dyDescent="0.2">
      <c r="B12" s="21" t="s">
        <v>1</v>
      </c>
      <c r="C12" s="21"/>
      <c r="D12" s="21"/>
      <c r="E12" s="21"/>
      <c r="F12" s="21"/>
      <c r="G12" s="21"/>
    </row>
    <row r="13" spans="2:7" x14ac:dyDescent="0.2">
      <c r="B13" s="21" t="s">
        <v>2</v>
      </c>
      <c r="C13" s="21"/>
      <c r="D13" s="21"/>
      <c r="E13" s="21"/>
      <c r="F13" s="21"/>
      <c r="G13" s="21"/>
    </row>
    <row r="16" spans="2:7" x14ac:dyDescent="0.2">
      <c r="B16" s="2"/>
      <c r="C16" s="2"/>
      <c r="D16" s="2"/>
      <c r="E16" s="2"/>
      <c r="F16" s="2"/>
      <c r="G16" s="2"/>
    </row>
    <row r="17" spans="2:10" x14ac:dyDescent="0.2">
      <c r="B17" s="2"/>
      <c r="C17" s="2"/>
      <c r="D17" s="2"/>
      <c r="E17" s="2"/>
      <c r="F17" s="3" t="s">
        <v>3</v>
      </c>
      <c r="G17" s="2"/>
    </row>
    <row r="18" spans="2:10" x14ac:dyDescent="0.2">
      <c r="G18" s="2"/>
    </row>
    <row r="19" spans="2:10" x14ac:dyDescent="0.2">
      <c r="C19" s="5" t="s">
        <v>4</v>
      </c>
      <c r="G19" s="6"/>
    </row>
    <row r="20" spans="2:10" x14ac:dyDescent="0.2">
      <c r="C20" s="5" t="s">
        <v>5</v>
      </c>
      <c r="F20" s="1" t="s">
        <v>6</v>
      </c>
    </row>
    <row r="21" spans="2:10" x14ac:dyDescent="0.2">
      <c r="D21" s="1" t="s">
        <v>7</v>
      </c>
      <c r="F21" s="7">
        <f>+'[3]01.2 Plantilla ESF'!H18</f>
        <v>-14259389.669999957</v>
      </c>
      <c r="G21" s="8"/>
      <c r="J21" s="9"/>
    </row>
    <row r="22" spans="2:10" x14ac:dyDescent="0.2">
      <c r="D22" s="1" t="s">
        <v>8</v>
      </c>
      <c r="F22" s="10">
        <f>+'[3]01.2 Plantilla ESF'!H19</f>
        <v>4611120.9000000004</v>
      </c>
      <c r="G22" s="8"/>
    </row>
    <row r="23" spans="2:10" x14ac:dyDescent="0.2">
      <c r="D23" s="1" t="s">
        <v>9</v>
      </c>
      <c r="F23" s="7">
        <f>+'[3]01.2 Plantilla ESF'!H20</f>
        <v>7454190.1663109493</v>
      </c>
      <c r="G23" s="8"/>
    </row>
    <row r="24" spans="2:10" x14ac:dyDescent="0.2">
      <c r="D24" s="1" t="s">
        <v>10</v>
      </c>
      <c r="F24" s="7">
        <f>+'[3]01.2 Plantilla ESF'!H21</f>
        <v>962321.78000000014</v>
      </c>
      <c r="G24" s="8"/>
    </row>
    <row r="25" spans="2:10" hidden="1" x14ac:dyDescent="0.2">
      <c r="D25" s="1" t="s">
        <v>11</v>
      </c>
      <c r="F25" s="8">
        <v>0</v>
      </c>
      <c r="G25" s="8"/>
    </row>
    <row r="26" spans="2:10" x14ac:dyDescent="0.2">
      <c r="C26" s="5" t="s">
        <v>12</v>
      </c>
      <c r="F26" s="11">
        <f>+F21+F22+F23+F24</f>
        <v>-1231756.8236890072</v>
      </c>
      <c r="G26" s="12"/>
    </row>
    <row r="27" spans="2:10" ht="10.5" customHeight="1" x14ac:dyDescent="0.2">
      <c r="F27" s="13"/>
    </row>
    <row r="28" spans="2:10" x14ac:dyDescent="0.2">
      <c r="C28" s="5" t="s">
        <v>13</v>
      </c>
      <c r="F28" s="13"/>
    </row>
    <row r="29" spans="2:10" hidden="1" x14ac:dyDescent="0.2">
      <c r="D29" s="1" t="s">
        <v>14</v>
      </c>
      <c r="F29" s="13"/>
    </row>
    <row r="30" spans="2:10" hidden="1" x14ac:dyDescent="0.2">
      <c r="D30" s="1" t="s">
        <v>15</v>
      </c>
      <c r="F30" s="13"/>
    </row>
    <row r="31" spans="2:10" hidden="1" x14ac:dyDescent="0.2">
      <c r="D31" s="1" t="s">
        <v>16</v>
      </c>
      <c r="F31" s="13"/>
    </row>
    <row r="32" spans="2:10" hidden="1" x14ac:dyDescent="0.2">
      <c r="D32" s="1" t="s">
        <v>17</v>
      </c>
      <c r="F32" s="13"/>
    </row>
    <row r="33" spans="3:11" x14ac:dyDescent="0.2">
      <c r="D33" s="1" t="s">
        <v>18</v>
      </c>
      <c r="F33" s="8">
        <f>+'[3]01.2 Plantilla ESF'!H30</f>
        <v>278974584.25</v>
      </c>
      <c r="G33" s="8"/>
    </row>
    <row r="34" spans="3:11" x14ac:dyDescent="0.2">
      <c r="D34" s="1" t="s">
        <v>19</v>
      </c>
      <c r="F34" s="8">
        <f>+'[3]01.2 Plantilla ESF'!H31</f>
        <v>-137108155</v>
      </c>
      <c r="G34" s="8"/>
    </row>
    <row r="35" spans="3:11" x14ac:dyDescent="0.2">
      <c r="D35" s="1" t="s">
        <v>20</v>
      </c>
      <c r="F35" s="13">
        <f>+'[3]01.2 Plantilla ESF'!H32</f>
        <v>70164089.180000007</v>
      </c>
      <c r="G35" s="13"/>
    </row>
    <row r="36" spans="3:11" hidden="1" x14ac:dyDescent="0.2">
      <c r="D36" s="1" t="s">
        <v>21</v>
      </c>
      <c r="F36" s="13"/>
      <c r="G36" s="13"/>
    </row>
    <row r="37" spans="3:11" x14ac:dyDescent="0.2">
      <c r="C37" s="5" t="s">
        <v>22</v>
      </c>
      <c r="F37" s="14">
        <f>SUM(F33:F36)</f>
        <v>212030518.43000001</v>
      </c>
      <c r="G37" s="15"/>
    </row>
    <row r="38" spans="3:11" ht="11.25" customHeight="1" x14ac:dyDescent="0.2">
      <c r="F38" s="13"/>
      <c r="G38" s="13"/>
    </row>
    <row r="39" spans="3:11" ht="15" thickBot="1" x14ac:dyDescent="0.25">
      <c r="C39" s="5" t="s">
        <v>23</v>
      </c>
      <c r="F39" s="16">
        <f>+F26+F37</f>
        <v>210798761.60631099</v>
      </c>
      <c r="G39" s="15"/>
      <c r="J39" s="17"/>
      <c r="K39" s="9"/>
    </row>
    <row r="40" spans="3:11" ht="8.25" customHeight="1" thickTop="1" x14ac:dyDescent="0.2">
      <c r="F40" s="13"/>
      <c r="G40" s="13"/>
    </row>
    <row r="41" spans="3:11" x14ac:dyDescent="0.2">
      <c r="C41" s="5" t="s">
        <v>24</v>
      </c>
      <c r="F41" s="13"/>
      <c r="G41" s="13"/>
    </row>
    <row r="42" spans="3:11" x14ac:dyDescent="0.2">
      <c r="D42" s="5" t="s">
        <v>25</v>
      </c>
      <c r="F42" s="13"/>
      <c r="G42" s="13"/>
    </row>
    <row r="43" spans="3:11" hidden="1" x14ac:dyDescent="0.2">
      <c r="D43" s="1" t="s">
        <v>26</v>
      </c>
      <c r="F43" s="13"/>
      <c r="G43" s="13"/>
    </row>
    <row r="44" spans="3:11" x14ac:dyDescent="0.2">
      <c r="D44" s="1" t="s">
        <v>27</v>
      </c>
      <c r="F44" s="8">
        <f>+'[3]01.2 Plantilla ESF'!H41</f>
        <v>1275565.1799999997</v>
      </c>
      <c r="G44" s="8"/>
    </row>
    <row r="45" spans="3:11" x14ac:dyDescent="0.2">
      <c r="D45" s="1" t="s">
        <v>28</v>
      </c>
      <c r="F45" s="8">
        <f>+'[3]01.2 Plantilla ESF'!H42</f>
        <v>5585689.4347108742</v>
      </c>
      <c r="G45" s="8"/>
    </row>
    <row r="46" spans="3:11" x14ac:dyDescent="0.2">
      <c r="D46" s="1" t="str">
        <f>+'[3]01.2 Plantilla ESF'!D43</f>
        <v>Otros Proveedores por Clasificar - Tránsitos</v>
      </c>
      <c r="F46" s="8">
        <f>+'[3]01.2 Plantilla ESF'!H43</f>
        <v>-3755829.9799999995</v>
      </c>
      <c r="G46" s="8"/>
    </row>
    <row r="47" spans="3:11" x14ac:dyDescent="0.2">
      <c r="D47" s="1" t="s">
        <v>29</v>
      </c>
      <c r="F47" s="18">
        <f>+'[3]01.2 Plantilla ESF'!H44</f>
        <v>3568904.5100000007</v>
      </c>
      <c r="G47" s="8"/>
    </row>
    <row r="48" spans="3:11" hidden="1" x14ac:dyDescent="0.2">
      <c r="D48" s="1" t="s">
        <v>30</v>
      </c>
      <c r="F48" s="13">
        <f>+'[3]01.Notas EEFF'!E143</f>
        <v>0.16999999998370185</v>
      </c>
      <c r="G48" s="13"/>
    </row>
    <row r="49" spans="3:10" hidden="1" x14ac:dyDescent="0.2">
      <c r="D49" s="1" t="s">
        <v>31</v>
      </c>
      <c r="F49" s="13">
        <f>+'[4]Notas EF'!E83</f>
        <v>0</v>
      </c>
      <c r="G49" s="13"/>
    </row>
    <row r="50" spans="3:10" hidden="1" x14ac:dyDescent="0.2">
      <c r="D50" s="1" t="s">
        <v>32</v>
      </c>
      <c r="F50" s="13"/>
      <c r="G50" s="13"/>
    </row>
    <row r="51" spans="3:10" hidden="1" x14ac:dyDescent="0.2">
      <c r="D51" s="1" t="s">
        <v>33</v>
      </c>
      <c r="F51" s="13"/>
      <c r="G51" s="13"/>
    </row>
    <row r="52" spans="3:10" hidden="1" x14ac:dyDescent="0.2">
      <c r="D52" s="1" t="s">
        <v>34</v>
      </c>
      <c r="F52" s="13">
        <v>0</v>
      </c>
      <c r="G52" s="13"/>
    </row>
    <row r="53" spans="3:10" hidden="1" x14ac:dyDescent="0.2">
      <c r="D53" s="1" t="str">
        <f>+'[3]01.2 Plantilla ESF'!D50</f>
        <v>Fondos en Consignación (Feria int. Libro 2023) (Nota 16)</v>
      </c>
      <c r="F53" s="13">
        <f>+'[3]01.2 Plantilla ESF'!H50</f>
        <v>0</v>
      </c>
      <c r="G53" s="13"/>
    </row>
    <row r="54" spans="3:10" x14ac:dyDescent="0.2">
      <c r="C54" s="5" t="s">
        <v>35</v>
      </c>
      <c r="F54" s="14">
        <f>SUM(F44:F53)</f>
        <v>6674329.314710875</v>
      </c>
      <c r="G54" s="15"/>
      <c r="J54" s="19"/>
    </row>
    <row r="55" spans="3:10" ht="9" customHeight="1" x14ac:dyDescent="0.2">
      <c r="F55" s="13"/>
      <c r="G55" s="13"/>
    </row>
    <row r="56" spans="3:10" ht="15" customHeight="1" x14ac:dyDescent="0.2">
      <c r="C56" s="5" t="s">
        <v>36</v>
      </c>
      <c r="F56" s="13"/>
      <c r="G56" s="13"/>
      <c r="H56" s="22"/>
      <c r="I56" s="22"/>
    </row>
    <row r="57" spans="3:10" x14ac:dyDescent="0.2">
      <c r="D57" s="1" t="s">
        <v>37</v>
      </c>
      <c r="F57" s="8">
        <f>+'[3]01.2 Plantilla ESF'!H60</f>
        <v>18335276.199999999</v>
      </c>
      <c r="G57" s="8"/>
      <c r="H57" s="22"/>
      <c r="I57" s="22"/>
    </row>
    <row r="58" spans="3:10" hidden="1" x14ac:dyDescent="0.2">
      <c r="D58" s="1" t="s">
        <v>38</v>
      </c>
      <c r="F58" s="13"/>
      <c r="G58" s="13"/>
    </row>
    <row r="59" spans="3:10" hidden="1" x14ac:dyDescent="0.2">
      <c r="D59" s="1" t="s">
        <v>39</v>
      </c>
      <c r="F59" s="13"/>
      <c r="G59" s="13"/>
    </row>
    <row r="60" spans="3:10" hidden="1" x14ac:dyDescent="0.2">
      <c r="D60" s="1" t="s">
        <v>40</v>
      </c>
      <c r="F60" s="13"/>
      <c r="G60" s="13"/>
    </row>
    <row r="61" spans="3:10" hidden="1" x14ac:dyDescent="0.2">
      <c r="D61" s="1" t="s">
        <v>41</v>
      </c>
      <c r="F61" s="13"/>
      <c r="G61" s="13"/>
    </row>
    <row r="62" spans="3:10" hidden="1" x14ac:dyDescent="0.2">
      <c r="D62" s="1" t="s">
        <v>42</v>
      </c>
      <c r="F62" s="13"/>
      <c r="G62" s="13"/>
    </row>
    <row r="63" spans="3:10" x14ac:dyDescent="0.2">
      <c r="C63" s="5" t="s">
        <v>43</v>
      </c>
      <c r="D63" s="5"/>
      <c r="E63" s="5"/>
      <c r="F63" s="14">
        <f>SUM(F55:F62)</f>
        <v>18335276.199999999</v>
      </c>
      <c r="G63" s="12"/>
    </row>
    <row r="64" spans="3:10" ht="14.25" customHeight="1" x14ac:dyDescent="0.2">
      <c r="F64" s="13"/>
      <c r="G64" s="13"/>
    </row>
    <row r="65" spans="2:11" ht="15" thickBot="1" x14ac:dyDescent="0.25">
      <c r="C65" s="5" t="s">
        <v>44</v>
      </c>
      <c r="F65" s="20">
        <f>+F54+F63</f>
        <v>25009605.514710873</v>
      </c>
      <c r="G65" s="15"/>
      <c r="J65" s="9"/>
      <c r="K65" s="9"/>
    </row>
    <row r="66" spans="2:11" ht="7.5" customHeight="1" thickTop="1" x14ac:dyDescent="0.2">
      <c r="F66" s="13"/>
      <c r="G66" s="13"/>
    </row>
    <row r="67" spans="2:11" x14ac:dyDescent="0.2">
      <c r="C67" s="5" t="s">
        <v>45</v>
      </c>
      <c r="F67" s="13"/>
      <c r="G67" s="13"/>
    </row>
    <row r="68" spans="2:11" x14ac:dyDescent="0.2">
      <c r="D68" s="1" t="s">
        <v>46</v>
      </c>
      <c r="F68" s="8">
        <f>+'[3]01.2 Plantilla ESF'!H65</f>
        <v>84274390</v>
      </c>
      <c r="G68" s="8"/>
    </row>
    <row r="69" spans="2:11" x14ac:dyDescent="0.2">
      <c r="D69" s="1" t="s">
        <v>47</v>
      </c>
      <c r="F69" s="8">
        <f>+'[3]01.2 Plantilla ESF'!H66</f>
        <v>107883260</v>
      </c>
      <c r="G69" s="8"/>
    </row>
    <row r="70" spans="2:11" x14ac:dyDescent="0.2">
      <c r="D70" s="1" t="s">
        <v>48</v>
      </c>
      <c r="F70" s="8">
        <f>+'[3]01.2 Plantilla ESF'!H67</f>
        <v>-6368491.6550911358</v>
      </c>
      <c r="G70" s="8"/>
      <c r="J70" s="17"/>
    </row>
    <row r="71" spans="2:11" hidden="1" x14ac:dyDescent="0.2">
      <c r="D71" s="1" t="s">
        <v>49</v>
      </c>
      <c r="F71" s="8"/>
      <c r="G71" s="8"/>
    </row>
    <row r="72" spans="2:11" ht="15" thickBot="1" x14ac:dyDescent="0.25">
      <c r="C72" s="5" t="s">
        <v>50</v>
      </c>
      <c r="F72" s="20">
        <f>SUM(F68:F70)</f>
        <v>185789158.34490886</v>
      </c>
      <c r="G72" s="15"/>
      <c r="I72" s="17"/>
      <c r="J72" s="9"/>
    </row>
    <row r="73" spans="2:11" ht="15" thickTop="1" x14ac:dyDescent="0.2">
      <c r="F73" s="13"/>
      <c r="G73" s="13"/>
      <c r="I73" s="1"/>
    </row>
    <row r="74" spans="2:11" ht="15" thickBot="1" x14ac:dyDescent="0.25">
      <c r="C74" s="5" t="s">
        <v>51</v>
      </c>
      <c r="F74" s="16">
        <f>+F65+F72-1-1</f>
        <v>210798761.85961974</v>
      </c>
      <c r="G74" s="15"/>
      <c r="I74" s="1"/>
    </row>
    <row r="75" spans="2:11" ht="15" thickTop="1" x14ac:dyDescent="0.2">
      <c r="F75" s="13"/>
      <c r="I75" s="1"/>
    </row>
    <row r="77" spans="2:11" x14ac:dyDescent="0.2">
      <c r="F77" s="13"/>
    </row>
    <row r="79" spans="2:11" x14ac:dyDescent="0.2">
      <c r="F79" s="13"/>
    </row>
    <row r="80" spans="2:11" x14ac:dyDescent="0.2">
      <c r="B80" s="21"/>
      <c r="C80" s="21"/>
      <c r="D80" s="21"/>
      <c r="E80" s="21"/>
      <c r="F80" s="21"/>
      <c r="G80" s="21"/>
    </row>
    <row r="81" spans="2:7" x14ac:dyDescent="0.2">
      <c r="B81" s="21"/>
      <c r="C81" s="21"/>
      <c r="D81" s="21"/>
      <c r="E81" s="21"/>
      <c r="F81" s="21"/>
      <c r="G81" s="21"/>
    </row>
  </sheetData>
  <mergeCells count="10">
    <mergeCell ref="B13:G13"/>
    <mergeCell ref="H56:I57"/>
    <mergeCell ref="B80:G80"/>
    <mergeCell ref="B81:G81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cp:lastPrinted>2024-11-20T17:27:28Z</cp:lastPrinted>
  <dcterms:created xsi:type="dcterms:W3CDTF">2024-11-20T17:19:17Z</dcterms:created>
  <dcterms:modified xsi:type="dcterms:W3CDTF">2024-11-20T17:27:36Z</dcterms:modified>
</cp:coreProperties>
</file>