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OS FINANCIEROS MENSUALES\EEFF AÑO 2025\10 Estado Financiero OCTUBRE 2025\Transparencia 2025\"/>
    </mc:Choice>
  </mc:AlternateContent>
  <xr:revisionPtr revIDLastSave="0" documentId="8_{C3CCCEF7-570E-4F19-9DD7-99B90FE16999}" xr6:coauthVersionLast="47" xr6:coauthVersionMax="47" xr10:uidLastSave="{00000000-0000-0000-0000-000000000000}"/>
  <bookViews>
    <workbookView xWindow="-120" yWindow="-120" windowWidth="29040" windowHeight="15720" xr2:uid="{855689C9-1AE2-4468-B7F9-F3F09DB78F92}"/>
  </bookViews>
  <sheets>
    <sheet name="01.3 ESF Transparencia" sheetId="1" r:id="rId1"/>
  </sheets>
  <externalReferences>
    <externalReference r:id="rId2"/>
    <externalReference r:id="rId3"/>
    <externalReference r:id="rId4"/>
    <externalReference r:id="rId5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nels">[3]clientes!#REF!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'01.3 ESF Transparencia'!$B$3:$G$83</definedName>
    <definedName name="AS2DocOpenMode" hidden="1">"AS2DocumentEdit"</definedName>
    <definedName name="Borrador">#REF!</definedName>
    <definedName name="CKBANCO">#REF!</definedName>
    <definedName name="CKLIBRO">#REF!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VENGADO">#REF!</definedName>
    <definedName name="Dirección">#REF!</definedName>
    <definedName name="direccion2">#REF!</definedName>
    <definedName name="dnels">[3]clientes!#REF!</definedName>
    <definedName name="DPAGADO">#REF!</definedName>
    <definedName name="E1925.">'[4]Mayor 2009'!#REF!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impuesto">#REF!</definedName>
    <definedName name="ingresos">#REF!</definedName>
    <definedName name="Inverciones_No">#REF!</definedName>
    <definedName name="Inversiones_Si">#REF!</definedName>
    <definedName name="LIQUIDACION">#REF!</definedName>
    <definedName name="NOMBRE">#REF!</definedName>
    <definedName name="NOMBRE_COMERCIAL">#REF!</definedName>
    <definedName name="Numero">#REF!</definedName>
    <definedName name="PAGOJUN">#REF!</definedName>
    <definedName name="Provincia">#REF!</definedName>
    <definedName name="RAZON_SOCIAL">#REF!</definedName>
    <definedName name="renta">#REF!</definedName>
    <definedName name="RNC">#REF!</definedName>
    <definedName name="Sector_BArrio_Urb">#REF!</definedName>
    <definedName name="Siglas">#REF!</definedName>
    <definedName name="SS">#REF!</definedName>
    <definedName name="Telefono">#REF!</definedName>
    <definedName name="TTLMAYO">#REF!</definedName>
    <definedName name="UNESC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0" i="1" l="1"/>
  <c r="F69" i="1"/>
  <c r="F68" i="1"/>
  <c r="F72" i="1" s="1"/>
  <c r="F63" i="1"/>
  <c r="F57" i="1"/>
  <c r="F54" i="1"/>
  <c r="F65" i="1" s="1"/>
  <c r="F74" i="1" s="1"/>
  <c r="F53" i="1"/>
  <c r="D53" i="1"/>
  <c r="F49" i="1"/>
  <c r="F48" i="1"/>
  <c r="F47" i="1"/>
  <c r="F46" i="1"/>
  <c r="D46" i="1"/>
  <c r="F45" i="1"/>
  <c r="F44" i="1"/>
  <c r="F35" i="1"/>
  <c r="F34" i="1"/>
  <c r="F33" i="1"/>
  <c r="F37" i="1" s="1"/>
  <c r="F26" i="1"/>
  <c r="F24" i="1"/>
  <c r="F23" i="1"/>
  <c r="F22" i="1"/>
  <c r="F21" i="1"/>
  <c r="F39" i="1" l="1"/>
</calcChain>
</file>

<file path=xl/sharedStrings.xml><?xml version="1.0" encoding="utf-8"?>
<sst xmlns="http://schemas.openxmlformats.org/spreadsheetml/2006/main" count="52" uniqueCount="52">
  <si>
    <t>Estado de Situación Financiera</t>
  </si>
  <si>
    <t>Al 31 de Octubre  del 2025</t>
  </si>
  <si>
    <t xml:space="preserve"> (Valores en RD$)</t>
  </si>
  <si>
    <t xml:space="preserve">OCTUBRE 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</si>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</sst>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43" fontId="4" fillId="2" borderId="0" xfId="1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43" fontId="2" fillId="2" borderId="0" xfId="0" applyNumberFormat="1" applyFont="1" applyFill="1"/>
    <xf numFmtId="164" fontId="2" fillId="0" borderId="0" xfId="1" applyNumberFormat="1" applyFont="1" applyFill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41" fontId="2" fillId="2" borderId="0" xfId="0" applyNumberFormat="1" applyFont="1" applyFill="1"/>
    <xf numFmtId="164" fontId="4" fillId="2" borderId="0" xfId="1" applyNumberFormat="1" applyFont="1" applyFill="1" applyAlignment="1">
      <alignment horizontal="center"/>
    </xf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5" fillId="2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78</xdr:row>
      <xdr:rowOff>69271</xdr:rowOff>
    </xdr:from>
    <xdr:to>
      <xdr:col>3</xdr:col>
      <xdr:colOff>2490355</xdr:colOff>
      <xdr:row>82</xdr:row>
      <xdr:rowOff>153265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B688865-D3EB-4567-A23A-1C47336B0469}"/>
            </a:ext>
          </a:extLst>
        </xdr:cNvPr>
        <xdr:cNvSpPr txBox="1"/>
      </xdr:nvSpPr>
      <xdr:spPr>
        <a:xfrm>
          <a:off x="1228725" y="10413421"/>
          <a:ext cx="2537980" cy="8078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ANA VIZCAÍNO_______</a:t>
          </a:r>
          <a:endParaRPr lang="en-US" sz="1000">
            <a:effectLst/>
          </a:endParaRPr>
        </a:p>
        <a:p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Encargada Dpto. de Contabilidad</a:t>
          </a:r>
          <a:endParaRPr lang="en-US" sz="1000">
            <a:effectLst/>
          </a:endParaRPr>
        </a:p>
        <a:p>
          <a:pPr algn="ctr"/>
          <a:endParaRPr lang="es-DO" sz="1050" b="1" u="none" baseline="0">
            <a:solidFill>
              <a:schemeClr val="dk1"/>
            </a:solidFill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95250</xdr:colOff>
      <xdr:row>78</xdr:row>
      <xdr:rowOff>112567</xdr:rowOff>
    </xdr:from>
    <xdr:to>
      <xdr:col>6</xdr:col>
      <xdr:colOff>400050</xdr:colOff>
      <xdr:row>82</xdr:row>
      <xdr:rowOff>85724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4B592C9B-7A16-4F5B-B56C-518C0C2EED22}"/>
            </a:ext>
          </a:extLst>
        </xdr:cNvPr>
        <xdr:cNvSpPr txBox="1"/>
      </xdr:nvSpPr>
      <xdr:spPr>
        <a:xfrm>
          <a:off x="4895850" y="10456717"/>
          <a:ext cx="2257425" cy="6970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ANA V. ADAMES LANTIGUA</a:t>
          </a:r>
        </a:p>
        <a:p>
          <a:pPr algn="ctr"/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Financiera                                                  </a:t>
          </a:r>
          <a:endParaRPr lang="es-DO" sz="1000">
            <a:effectLst/>
          </a:endParaRPr>
        </a:p>
        <a:p>
          <a:pPr marL="0" indent="0" algn="ctr"/>
          <a:r>
            <a:rPr lang="es-DO" sz="1000" b="1" u="none" baseline="0">
              <a:solidFill>
                <a:schemeClr val="dk1"/>
              </a:solidFill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</a:t>
          </a:r>
        </a:p>
      </xdr:txBody>
    </xdr:sp>
    <xdr:clientData/>
  </xdr:twoCellAnchor>
  <xdr:twoCellAnchor editAs="oneCell">
    <xdr:from>
      <xdr:col>3</xdr:col>
      <xdr:colOff>1447800</xdr:colOff>
      <xdr:row>0</xdr:row>
      <xdr:rowOff>19050</xdr:rowOff>
    </xdr:from>
    <xdr:to>
      <xdr:col>5</xdr:col>
      <xdr:colOff>180839</xdr:colOff>
      <xdr:row>9</xdr:row>
      <xdr:rowOff>123825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9E011F4-7303-4985-AA6D-6F3F8B5E5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4150" y="19050"/>
          <a:ext cx="2828789" cy="1733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culturado-my.sharepoint.com/personal/antonia_mendez_cultura_gob_do/Documents/Escritorio/Copia%20de%20Borrador%20Octubre%20%202025%20jueves%20cuadr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PERACIONES%202008\CUENTA%20CLIENTE%20EUNI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LEGIO%20DE%20PSICOLOGO%202006-2010\2010\feb2010%20CODOPS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4Plantilla Est. Rendimiento "/>
      <sheetName val="01.2 Plantilla ESF"/>
      <sheetName val="01.3 ESF Transparencia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Colectoras ingresos "/>
      <sheetName val="COLECTORA-UNICA"/>
      <sheetName val="OPERATIVA"/>
      <sheetName val="General Operat.y Colectora OCT"/>
      <sheetName val="11.Cuenta Unica "/>
      <sheetName val="13.Inventarios y Suministros"/>
      <sheetName val="12.CU Nota EF"/>
      <sheetName val="REPORTE - OCTUBRE 2025 (2)"/>
      <sheetName val="14.CUENTA POR COBRAR ACTU-A (2)"/>
      <sheetName val="14.CUENTA POR COBRAR ACTU-AGOST"/>
      <sheetName val="16.Amort. Pólizas 2024-2025"/>
      <sheetName val="02-48 c Amortización Gastos"/>
      <sheetName val="02-48 c Amortización Gastos Pa"/>
      <sheetName val="18.Fondo Eventual "/>
      <sheetName val="19. PPYE  "/>
      <sheetName val="Reporte Gral. Obj. Oct. 2025"/>
      <sheetName val="OCTUBRE 1"/>
      <sheetName val="19.3 Activos por CK y TR"/>
      <sheetName val="20. Obras en Proceso"/>
      <sheetName val="20.1 Obras Terminadas "/>
      <sheetName val="C X P GENERAL-SEPTIEMBRE 2025 "/>
      <sheetName val="C X P GENERAL-OCTUBRE 2025 "/>
      <sheetName val="Agregados Oct. 2025"/>
      <sheetName val="Pagados Oct. 2025"/>
      <sheetName val="PASIVOS NO CORRIENTE-ACTUA."/>
      <sheetName val="OTROS PASIVOS"/>
      <sheetName val="Otros Pagos Sept. 25"/>
      <sheetName val="08-2.Mov. CXP - OCT. 2025 "/>
      <sheetName val="Movim. Otras CxP. Oct. 2025 "/>
      <sheetName val="24.Retenciones y Ajustes"/>
      <sheetName val="24.1 Detalles de Retenc OCT"/>
      <sheetName val="25.Ingresos"/>
      <sheetName val="AUXILIAR AL 31 OCT"/>
      <sheetName val="26.Gastos Generales"/>
      <sheetName val="LISTADO DE LIB OCT"/>
      <sheetName val=" 27 Ejec Presupuesto"/>
      <sheetName val="gastos vs ajuste"/>
      <sheetName val="Transferencias Corrientes"/>
    </sheetNames>
    <sheetDataSet>
      <sheetData sheetId="0">
        <row r="143">
          <cell r="E143">
            <v>0.16999999998370185</v>
          </cell>
        </row>
      </sheetData>
      <sheetData sheetId="1"/>
      <sheetData sheetId="2">
        <row r="18">
          <cell r="H18">
            <v>33200849.430000052</v>
          </cell>
        </row>
        <row r="19">
          <cell r="H19">
            <v>5276294</v>
          </cell>
        </row>
        <row r="20">
          <cell r="H20">
            <v>14834765.409919221</v>
          </cell>
        </row>
        <row r="21">
          <cell r="H21">
            <v>295651.65000000002</v>
          </cell>
        </row>
        <row r="30">
          <cell r="H30">
            <v>327205308.64999998</v>
          </cell>
        </row>
        <row r="31">
          <cell r="H31">
            <v>-157166925.77000004</v>
          </cell>
        </row>
        <row r="32">
          <cell r="H32">
            <v>82712164.569999993</v>
          </cell>
        </row>
        <row r="41">
          <cell r="H41">
            <v>3379225</v>
          </cell>
        </row>
        <row r="42">
          <cell r="H42">
            <v>33504314.744710878</v>
          </cell>
        </row>
        <row r="43">
          <cell r="D43" t="str">
            <v>Otros Proveedores por Clasificar - Tránsitos</v>
          </cell>
          <cell r="H43">
            <v>0.3599999975413084</v>
          </cell>
        </row>
        <row r="44">
          <cell r="H44">
            <v>2071142.02</v>
          </cell>
        </row>
        <row r="50">
          <cell r="D50" t="str">
            <v>Fondos en Consignación (Feria int. Libro 2023) (Nota 16)</v>
          </cell>
          <cell r="H50">
            <v>230455.80999999982</v>
          </cell>
        </row>
        <row r="60">
          <cell r="H60">
            <v>20536115.350000001</v>
          </cell>
        </row>
        <row r="65">
          <cell r="H65">
            <v>84274390</v>
          </cell>
        </row>
        <row r="66">
          <cell r="H66">
            <v>195941621.50999999</v>
          </cell>
        </row>
        <row r="67">
          <cell r="H67">
            <v>-33579154.054471739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ON EUNI"/>
      <sheetName val="Hoja3"/>
      <sheetName val="Relacion capital clientes euni "/>
      <sheetName val="clientes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"/>
      <sheetName val="Mayor 2009"/>
      <sheetName val="bce comp 2009"/>
      <sheetName val="DIARIO"/>
      <sheetName val="INGRESOS Y DEP 2010"/>
      <sheetName val="CK 2010"/>
      <sheetName val="CONCILIACION 2010"/>
      <sheetName val="FACTURA EUNICE"/>
      <sheetName val="EJECUCION PRESUPUESTARIA2010"/>
      <sheetName val="clasificador"/>
      <sheetName val="DEBILIDADES"/>
      <sheetName val="LIBRO BCO 2006 al 2010"/>
      <sheetName val="nominas"/>
      <sheetName val="bce comp 2009 por mes"/>
      <sheetName val="bce comp 2009 YENNY"/>
      <sheetName val="Hoja2"/>
      <sheetName val="estado de cta 2009"/>
      <sheetName val="RESUMEN TEL. Y CEL."/>
      <sheetName val="EJECUCION PRESUPUESTARIA"/>
      <sheetName val="clasificador (2)"/>
      <sheetName val="balance julio dic"/>
      <sheetName val="CAJA CHICA"/>
      <sheetName val="ESTADOS FINANC "/>
      <sheetName val="aabce comp 2008 ysmael "/>
      <sheetName val="CODOPSI 2008"/>
      <sheetName val="debilidades 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57113-1FC3-41DE-A373-55480B3D630E}">
  <sheetPr>
    <tabColor theme="4"/>
  </sheetPr>
  <dimension ref="B2:J83"/>
  <sheetViews>
    <sheetView tabSelected="1" zoomScaleNormal="100" zoomScaleSheetLayoutView="100" workbookViewId="0">
      <selection activeCell="L75" sqref="L75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0.7109375" style="6" customWidth="1"/>
    <col min="7" max="7" width="8.5703125" style="1" customWidth="1"/>
    <col min="8" max="8" width="19.28515625" style="3" customWidth="1"/>
    <col min="9" max="9" width="25.42578125" style="1" customWidth="1"/>
    <col min="10" max="10" width="15.140625" style="1" bestFit="1" customWidth="1"/>
    <col min="11" max="16384" width="11.42578125" style="1"/>
  </cols>
  <sheetData>
    <row r="2" spans="2:7" x14ac:dyDescent="0.2">
      <c r="C2" s="2"/>
      <c r="D2" s="2"/>
      <c r="E2" s="2"/>
      <c r="F2" s="2"/>
    </row>
    <row r="3" spans="2:7" x14ac:dyDescent="0.2">
      <c r="C3" s="2"/>
      <c r="D3" s="2"/>
      <c r="E3" s="2"/>
      <c r="F3" s="2"/>
    </row>
    <row r="4" spans="2:7" x14ac:dyDescent="0.2">
      <c r="C4" s="2"/>
      <c r="D4" s="2"/>
      <c r="E4" s="2"/>
      <c r="F4" s="2"/>
    </row>
    <row r="5" spans="2:7" x14ac:dyDescent="0.2">
      <c r="C5" s="2"/>
      <c r="D5" s="2"/>
      <c r="E5" s="2"/>
      <c r="F5" s="2"/>
    </row>
    <row r="11" spans="2:7" x14ac:dyDescent="0.2">
      <c r="B11" s="2" t="s">
        <v>0</v>
      </c>
      <c r="C11" s="2"/>
      <c r="D11" s="2"/>
      <c r="E11" s="2"/>
      <c r="F11" s="2"/>
      <c r="G11" s="2"/>
    </row>
    <row r="12" spans="2:7" x14ac:dyDescent="0.2">
      <c r="B12" s="2" t="s">
        <v>1</v>
      </c>
      <c r="C12" s="2"/>
      <c r="D12" s="2"/>
      <c r="E12" s="2"/>
      <c r="F12" s="2"/>
      <c r="G12" s="2"/>
    </row>
    <row r="13" spans="2:7" x14ac:dyDescent="0.2">
      <c r="B13" s="2" t="s">
        <v>2</v>
      </c>
      <c r="C13" s="2"/>
      <c r="D13" s="2"/>
      <c r="E13" s="2"/>
      <c r="F13" s="2"/>
      <c r="G13" s="2"/>
    </row>
    <row r="16" spans="2:7" x14ac:dyDescent="0.2">
      <c r="B16" s="4"/>
      <c r="C16" s="4"/>
      <c r="D16" s="4"/>
      <c r="E16" s="4"/>
      <c r="F16" s="4"/>
    </row>
    <row r="17" spans="2:9" x14ac:dyDescent="0.2">
      <c r="B17" s="4"/>
      <c r="C17" s="4"/>
      <c r="D17" s="4"/>
      <c r="E17" s="4"/>
      <c r="F17" s="2" t="s">
        <v>3</v>
      </c>
    </row>
    <row r="18" spans="2:9" x14ac:dyDescent="0.2">
      <c r="F18" s="2"/>
    </row>
    <row r="19" spans="2:9" x14ac:dyDescent="0.2">
      <c r="C19" s="5" t="s">
        <v>4</v>
      </c>
    </row>
    <row r="20" spans="2:9" x14ac:dyDescent="0.2">
      <c r="C20" s="5" t="s">
        <v>5</v>
      </c>
      <c r="F20" s="6" t="s">
        <v>6</v>
      </c>
    </row>
    <row r="21" spans="2:9" x14ac:dyDescent="0.2">
      <c r="D21" s="1" t="s">
        <v>7</v>
      </c>
      <c r="F21" s="7">
        <f>+'[1]01.2 Plantilla ESF'!H18</f>
        <v>33200849.430000052</v>
      </c>
      <c r="I21" s="8"/>
    </row>
    <row r="22" spans="2:9" x14ac:dyDescent="0.2">
      <c r="D22" s="1" t="s">
        <v>8</v>
      </c>
      <c r="F22" s="9">
        <f>+'[1]01.2 Plantilla ESF'!H19</f>
        <v>5276294</v>
      </c>
    </row>
    <row r="23" spans="2:9" x14ac:dyDescent="0.2">
      <c r="D23" s="1" t="s">
        <v>9</v>
      </c>
      <c r="F23" s="7">
        <f>+'[1]01.2 Plantilla ESF'!H20</f>
        <v>14834765.409919221</v>
      </c>
    </row>
    <row r="24" spans="2:9" x14ac:dyDescent="0.2">
      <c r="D24" s="1" t="s">
        <v>10</v>
      </c>
      <c r="F24" s="7">
        <f>+'[1]01.2 Plantilla ESF'!H21</f>
        <v>295651.65000000002</v>
      </c>
    </row>
    <row r="25" spans="2:9" hidden="1" x14ac:dyDescent="0.2">
      <c r="D25" s="1" t="s">
        <v>11</v>
      </c>
      <c r="F25" s="7">
        <v>0</v>
      </c>
    </row>
    <row r="26" spans="2:9" x14ac:dyDescent="0.2">
      <c r="C26" s="5" t="s">
        <v>12</v>
      </c>
      <c r="F26" s="10">
        <f>+F21+F22+F23+F24</f>
        <v>53607560.489919268</v>
      </c>
    </row>
    <row r="27" spans="2:9" ht="10.5" customHeight="1" x14ac:dyDescent="0.2">
      <c r="F27" s="11"/>
    </row>
    <row r="28" spans="2:9" x14ac:dyDescent="0.2">
      <c r="C28" s="5" t="s">
        <v>13</v>
      </c>
      <c r="F28" s="11"/>
    </row>
    <row r="29" spans="2:9" hidden="1" x14ac:dyDescent="0.2">
      <c r="D29" s="1" t="s">
        <v>14</v>
      </c>
      <c r="F29" s="11"/>
    </row>
    <row r="30" spans="2:9" hidden="1" x14ac:dyDescent="0.2">
      <c r="D30" s="1" t="s">
        <v>15</v>
      </c>
      <c r="F30" s="11"/>
    </row>
    <row r="31" spans="2:9" hidden="1" x14ac:dyDescent="0.2">
      <c r="D31" s="1" t="s">
        <v>16</v>
      </c>
      <c r="F31" s="11"/>
    </row>
    <row r="32" spans="2:9" hidden="1" x14ac:dyDescent="0.2">
      <c r="D32" s="1" t="s">
        <v>17</v>
      </c>
      <c r="F32" s="11"/>
    </row>
    <row r="33" spans="3:10" x14ac:dyDescent="0.2">
      <c r="D33" s="1" t="s">
        <v>18</v>
      </c>
      <c r="F33" s="7">
        <f>+'[1]01.2 Plantilla ESF'!H30</f>
        <v>327205308.64999998</v>
      </c>
    </row>
    <row r="34" spans="3:10" x14ac:dyDescent="0.2">
      <c r="D34" s="1" t="s">
        <v>19</v>
      </c>
      <c r="F34" s="7">
        <f>+'[1]01.2 Plantilla ESF'!H31</f>
        <v>-157166925.77000004</v>
      </c>
    </row>
    <row r="35" spans="3:10" x14ac:dyDescent="0.2">
      <c r="D35" s="1" t="s">
        <v>20</v>
      </c>
      <c r="F35" s="11">
        <f>+'[1]01.2 Plantilla ESF'!H32</f>
        <v>82712164.569999993</v>
      </c>
    </row>
    <row r="36" spans="3:10" hidden="1" x14ac:dyDescent="0.2">
      <c r="D36" s="1" t="s">
        <v>21</v>
      </c>
      <c r="F36" s="11"/>
    </row>
    <row r="37" spans="3:10" x14ac:dyDescent="0.2">
      <c r="C37" s="5" t="s">
        <v>22</v>
      </c>
      <c r="F37" s="12">
        <f>SUM(F33:F36)</f>
        <v>252750547.44999993</v>
      </c>
    </row>
    <row r="38" spans="3:10" ht="11.25" customHeight="1" x14ac:dyDescent="0.2">
      <c r="F38" s="11"/>
    </row>
    <row r="39" spans="3:10" ht="15" thickBot="1" x14ac:dyDescent="0.25">
      <c r="C39" s="5" t="s">
        <v>23</v>
      </c>
      <c r="F39" s="13">
        <f>+F26+F37</f>
        <v>306358107.93991917</v>
      </c>
      <c r="I39" s="14"/>
      <c r="J39" s="8"/>
    </row>
    <row r="40" spans="3:10" ht="8.25" customHeight="1" thickTop="1" x14ac:dyDescent="0.2">
      <c r="F40" s="11"/>
    </row>
    <row r="41" spans="3:10" x14ac:dyDescent="0.2">
      <c r="C41" s="5" t="s">
        <v>24</v>
      </c>
      <c r="F41" s="11"/>
    </row>
    <row r="42" spans="3:10" x14ac:dyDescent="0.2">
      <c r="D42" s="5" t="s">
        <v>25</v>
      </c>
      <c r="F42" s="11"/>
    </row>
    <row r="43" spans="3:10" hidden="1" x14ac:dyDescent="0.2">
      <c r="D43" s="1" t="s">
        <v>26</v>
      </c>
      <c r="F43" s="11"/>
    </row>
    <row r="44" spans="3:10" x14ac:dyDescent="0.2">
      <c r="D44" s="1" t="s">
        <v>27</v>
      </c>
      <c r="F44" s="7">
        <f>+'[1]01.2 Plantilla ESF'!H41</f>
        <v>3379225</v>
      </c>
    </row>
    <row r="45" spans="3:10" x14ac:dyDescent="0.2">
      <c r="D45" s="1" t="s">
        <v>28</v>
      </c>
      <c r="F45" s="7">
        <f>+'[1]01.2 Plantilla ESF'!H42</f>
        <v>33504314.744710878</v>
      </c>
    </row>
    <row r="46" spans="3:10" hidden="1" x14ac:dyDescent="0.2">
      <c r="D46" s="1" t="str">
        <f>+'[1]01.2 Plantilla ESF'!D43</f>
        <v>Otros Proveedores por Clasificar - Tránsitos</v>
      </c>
      <c r="F46" s="7">
        <f>+'[1]01.2 Plantilla ESF'!H43</f>
        <v>0.3599999975413084</v>
      </c>
    </row>
    <row r="47" spans="3:10" x14ac:dyDescent="0.2">
      <c r="D47" s="1" t="s">
        <v>29</v>
      </c>
      <c r="F47" s="15">
        <f>+'[1]01.2 Plantilla ESF'!H44</f>
        <v>2071142.02</v>
      </c>
    </row>
    <row r="48" spans="3:10" hidden="1" x14ac:dyDescent="0.2">
      <c r="D48" s="1" t="s">
        <v>30</v>
      </c>
      <c r="F48" s="11">
        <f>+'[1]01.Notas EEFF'!E143</f>
        <v>0.16999999998370185</v>
      </c>
    </row>
    <row r="49" spans="3:9" hidden="1" x14ac:dyDescent="0.2">
      <c r="D49" s="1" t="s">
        <v>31</v>
      </c>
      <c r="F49" s="11">
        <f>+'[2]Notas EF'!E83</f>
        <v>0</v>
      </c>
    </row>
    <row r="50" spans="3:9" hidden="1" x14ac:dyDescent="0.2">
      <c r="D50" s="1" t="s">
        <v>32</v>
      </c>
      <c r="F50" s="11"/>
    </row>
    <row r="51" spans="3:9" hidden="1" x14ac:dyDescent="0.2">
      <c r="D51" s="1" t="s">
        <v>33</v>
      </c>
      <c r="F51" s="11"/>
    </row>
    <row r="52" spans="3:9" hidden="1" x14ac:dyDescent="0.2">
      <c r="D52" s="1" t="s">
        <v>34</v>
      </c>
      <c r="F52" s="11">
        <v>0</v>
      </c>
    </row>
    <row r="53" spans="3:9" hidden="1" x14ac:dyDescent="0.2">
      <c r="D53" s="1" t="str">
        <f>+'[1]01.2 Plantilla ESF'!D50</f>
        <v>Fondos en Consignación (Feria int. Libro 2023) (Nota 16)</v>
      </c>
      <c r="F53" s="11">
        <f>+'[1]01.2 Plantilla ESF'!H50</f>
        <v>230455.80999999982</v>
      </c>
    </row>
    <row r="54" spans="3:9" x14ac:dyDescent="0.2">
      <c r="C54" s="5" t="s">
        <v>35</v>
      </c>
      <c r="F54" s="12">
        <f>SUM(F44:F53)</f>
        <v>39185138.104710884</v>
      </c>
      <c r="I54" s="16"/>
    </row>
    <row r="55" spans="3:9" ht="9" customHeight="1" x14ac:dyDescent="0.2">
      <c r="F55" s="11"/>
    </row>
    <row r="56" spans="3:9" ht="15" customHeight="1" x14ac:dyDescent="0.2">
      <c r="C56" s="5" t="s">
        <v>36</v>
      </c>
      <c r="F56" s="11"/>
      <c r="G56" s="17"/>
      <c r="H56" s="17"/>
    </row>
    <row r="57" spans="3:9" x14ac:dyDescent="0.2">
      <c r="D57" s="1" t="s">
        <v>37</v>
      </c>
      <c r="F57" s="7">
        <f>+'[1]01.2 Plantilla ESF'!H60</f>
        <v>20536115.350000001</v>
      </c>
      <c r="G57" s="17"/>
      <c r="H57" s="17"/>
    </row>
    <row r="58" spans="3:9" hidden="1" x14ac:dyDescent="0.2">
      <c r="D58" s="1" t="s">
        <v>38</v>
      </c>
      <c r="F58" s="11"/>
    </row>
    <row r="59" spans="3:9" hidden="1" x14ac:dyDescent="0.2">
      <c r="D59" s="1" t="s">
        <v>39</v>
      </c>
      <c r="F59" s="11"/>
    </row>
    <row r="60" spans="3:9" hidden="1" x14ac:dyDescent="0.2">
      <c r="D60" s="1" t="s">
        <v>40</v>
      </c>
      <c r="F60" s="11"/>
    </row>
    <row r="61" spans="3:9" hidden="1" x14ac:dyDescent="0.2">
      <c r="D61" s="1" t="s">
        <v>41</v>
      </c>
      <c r="F61" s="11"/>
    </row>
    <row r="62" spans="3:9" hidden="1" x14ac:dyDescent="0.2">
      <c r="D62" s="1" t="s">
        <v>42</v>
      </c>
      <c r="F62" s="11"/>
    </row>
    <row r="63" spans="3:9" x14ac:dyDescent="0.2">
      <c r="C63" s="5" t="s">
        <v>43</v>
      </c>
      <c r="D63" s="5"/>
      <c r="E63" s="5"/>
      <c r="F63" s="12">
        <f>SUM(F55:F62)</f>
        <v>20536115.350000001</v>
      </c>
    </row>
    <row r="64" spans="3:9" ht="14.25" customHeight="1" x14ac:dyDescent="0.2">
      <c r="F64" s="11"/>
    </row>
    <row r="65" spans="3:10" ht="15" thickBot="1" x14ac:dyDescent="0.25">
      <c r="C65" s="5" t="s">
        <v>44</v>
      </c>
      <c r="F65" s="13">
        <f>+F54+F63</f>
        <v>59721253.454710886</v>
      </c>
      <c r="I65" s="3"/>
      <c r="J65" s="8"/>
    </row>
    <row r="66" spans="3:10" ht="15" customHeight="1" thickTop="1" x14ac:dyDescent="0.2">
      <c r="F66" s="11"/>
      <c r="I66" s="3"/>
    </row>
    <row r="67" spans="3:10" x14ac:dyDescent="0.2">
      <c r="C67" s="5" t="s">
        <v>45</v>
      </c>
      <c r="F67" s="11"/>
      <c r="I67" s="3"/>
    </row>
    <row r="68" spans="3:10" x14ac:dyDescent="0.2">
      <c r="D68" s="1" t="s">
        <v>46</v>
      </c>
      <c r="F68" s="7">
        <f>+'[1]01.2 Plantilla ESF'!H65</f>
        <v>84274390</v>
      </c>
      <c r="I68" s="3"/>
    </row>
    <row r="69" spans="3:10" x14ac:dyDescent="0.2">
      <c r="D69" s="1" t="s">
        <v>47</v>
      </c>
      <c r="F69" s="7">
        <f>+'[1]01.2 Plantilla ESF'!H66</f>
        <v>195941621.50999999</v>
      </c>
      <c r="I69" s="3"/>
    </row>
    <row r="70" spans="3:10" x14ac:dyDescent="0.2">
      <c r="D70" s="1" t="s">
        <v>48</v>
      </c>
      <c r="F70" s="7">
        <f>+'[1]01.2 Plantilla ESF'!H67</f>
        <v>-33579154.054471739</v>
      </c>
      <c r="I70" s="3"/>
    </row>
    <row r="71" spans="3:10" hidden="1" x14ac:dyDescent="0.2">
      <c r="D71" s="1" t="s">
        <v>49</v>
      </c>
      <c r="F71" s="7"/>
      <c r="I71" s="3"/>
    </row>
    <row r="72" spans="3:10" ht="15" thickBot="1" x14ac:dyDescent="0.25">
      <c r="C72" s="5" t="s">
        <v>50</v>
      </c>
      <c r="F72" s="13">
        <f>SUM(F68:F70)</f>
        <v>246636857.45552826</v>
      </c>
      <c r="I72" s="3"/>
      <c r="J72" s="8"/>
    </row>
    <row r="73" spans="3:10" ht="15" thickTop="1" x14ac:dyDescent="0.2">
      <c r="F73" s="11"/>
      <c r="I73" s="3"/>
    </row>
    <row r="74" spans="3:10" ht="15" thickBot="1" x14ac:dyDescent="0.25">
      <c r="C74" s="5" t="s">
        <v>51</v>
      </c>
      <c r="F74" s="13">
        <f>+F65+F72-2.97</f>
        <v>306358107.94023913</v>
      </c>
      <c r="I74" s="3"/>
    </row>
    <row r="75" spans="3:10" ht="15" thickTop="1" x14ac:dyDescent="0.2">
      <c r="F75" s="11"/>
      <c r="I75" s="18"/>
    </row>
    <row r="76" spans="3:10" x14ac:dyDescent="0.2">
      <c r="F76" s="11"/>
      <c r="I76" s="18"/>
    </row>
    <row r="77" spans="3:10" x14ac:dyDescent="0.2">
      <c r="F77" s="11"/>
      <c r="I77" s="18"/>
    </row>
    <row r="79" spans="3:10" x14ac:dyDescent="0.2">
      <c r="F79" s="11"/>
    </row>
    <row r="81" spans="2:6" x14ac:dyDescent="0.2">
      <c r="F81" s="11"/>
    </row>
    <row r="82" spans="2:6" x14ac:dyDescent="0.2">
      <c r="B82" s="2"/>
      <c r="C82" s="2"/>
      <c r="D82" s="2"/>
      <c r="E82" s="2"/>
      <c r="F82" s="2"/>
    </row>
    <row r="83" spans="2:6" x14ac:dyDescent="0.2">
      <c r="B83" s="2"/>
      <c r="C83" s="2"/>
      <c r="D83" s="2"/>
      <c r="E83" s="2"/>
      <c r="F83" s="2"/>
    </row>
  </sheetData>
  <mergeCells count="11">
    <mergeCell ref="B13:G13"/>
    <mergeCell ref="F17:F18"/>
    <mergeCell ref="G56:H57"/>
    <mergeCell ref="B82:F82"/>
    <mergeCell ref="B83:F83"/>
    <mergeCell ref="C2:F2"/>
    <mergeCell ref="C3:F3"/>
    <mergeCell ref="C4:F4"/>
    <mergeCell ref="C5:F5"/>
    <mergeCell ref="B11:G11"/>
    <mergeCell ref="B12:G12"/>
  </mergeCells>
  <printOptions horizontalCentered="1" verticalCentered="1"/>
  <pageMargins left="0.15748031496062992" right="0.19685039370078741" top="0.15748031496062992" bottom="0.47244094488188981" header="0.31496062992125984" footer="0.31496062992125984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c925dfde43ce0a9e0393f87e667912f1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bfd3653f692fdf3259bedb8ad48b5eaa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1FD6802B-D0D1-4226-8319-8FCC8679AF13}"/>
</file>

<file path=customXml/itemProps2.xml><?xml version="1.0" encoding="utf-8"?>
<ds:datastoreItem xmlns:ds="http://schemas.openxmlformats.org/officeDocument/2006/customXml" ds:itemID="{4C5020DF-1BEE-4B4F-930E-CAD785FCCB06}"/>
</file>

<file path=customXml/itemProps3.xml><?xml version="1.0" encoding="utf-8"?>
<ds:datastoreItem xmlns:ds="http://schemas.openxmlformats.org/officeDocument/2006/customXml" ds:itemID="{830190D5-670A-44F2-8434-B3F240488A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2025-11-20T14:53:42Z</dcterms:created>
  <dcterms:modified xsi:type="dcterms:W3CDTF">2025-11-20T14:54:40Z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</Properties>
</file>