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eras\Desktop\"/>
    </mc:Choice>
  </mc:AlternateContent>
  <xr:revisionPtr revIDLastSave="0" documentId="13_ncr:1_{42873CAB-7E54-4DB1-B424-25F84A35BE60}" xr6:coauthVersionLast="47" xr6:coauthVersionMax="47" xr10:uidLastSave="{00000000-0000-0000-0000-000000000000}"/>
  <bookViews>
    <workbookView xWindow="-120" yWindow="-120" windowWidth="20730" windowHeight="11160" xr2:uid="{B2C656DB-38D6-4A2B-96E3-0401F099A642}"/>
  </bookViews>
  <sheets>
    <sheet name="Hoja1" sheetId="1" r:id="rId1"/>
  </sheets>
  <definedNames>
    <definedName name="_xlnm.Print_Titles" localSheetId="0">Hoja1!$15:$15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86" i="1" l="1"/>
  <c r="Q322" i="1"/>
  <c r="R322" i="1" s="1"/>
  <c r="P322" i="1"/>
  <c r="O322" i="1"/>
  <c r="Q321" i="1"/>
  <c r="R321" i="1" s="1"/>
  <c r="P321" i="1"/>
  <c r="O321" i="1"/>
  <c r="Q320" i="1"/>
  <c r="R320" i="1" s="1"/>
  <c r="P320" i="1"/>
  <c r="O320" i="1"/>
  <c r="Q355" i="1"/>
  <c r="R355" i="1" s="1"/>
  <c r="P355" i="1"/>
  <c r="O355" i="1"/>
  <c r="Q452" i="1"/>
  <c r="R452" i="1" s="1"/>
  <c r="P452" i="1"/>
  <c r="O452" i="1"/>
  <c r="Q394" i="1"/>
  <c r="R394" i="1" s="1"/>
  <c r="P394" i="1"/>
  <c r="O394" i="1"/>
  <c r="Q344" i="1"/>
  <c r="R344" i="1" s="1"/>
  <c r="P344" i="1"/>
  <c r="O344" i="1"/>
  <c r="Q349" i="1"/>
  <c r="R349" i="1" s="1"/>
  <c r="P349" i="1"/>
  <c r="O349" i="1"/>
  <c r="Q393" i="1"/>
  <c r="R393" i="1" s="1"/>
  <c r="P393" i="1"/>
  <c r="O393" i="1"/>
  <c r="Q348" i="1"/>
  <c r="R348" i="1" s="1"/>
  <c r="P348" i="1"/>
  <c r="O348" i="1"/>
  <c r="Q310" i="1"/>
  <c r="R310" i="1" s="1"/>
  <c r="P310" i="1"/>
  <c r="O310" i="1"/>
  <c r="Q316" i="1"/>
  <c r="R316" i="1" s="1"/>
  <c r="P316" i="1"/>
  <c r="O316" i="1"/>
  <c r="Q315" i="1"/>
  <c r="R315" i="1" s="1"/>
  <c r="P315" i="1"/>
  <c r="O315" i="1"/>
  <c r="Q436" i="1"/>
  <c r="R436" i="1" s="1"/>
  <c r="P436" i="1"/>
  <c r="O436" i="1"/>
  <c r="Q307" i="1"/>
  <c r="R307" i="1" s="1"/>
  <c r="P307" i="1"/>
  <c r="O307" i="1"/>
  <c r="Q451" i="1"/>
  <c r="R451" i="1" s="1"/>
  <c r="P451" i="1"/>
  <c r="O451" i="1"/>
  <c r="Q435" i="1"/>
  <c r="R435" i="1" s="1"/>
  <c r="P435" i="1"/>
  <c r="O435" i="1"/>
  <c r="Q356" i="1"/>
  <c r="R356" i="1" s="1"/>
  <c r="P356" i="1"/>
  <c r="O356" i="1"/>
  <c r="Q351" i="1"/>
  <c r="R351" i="1" s="1"/>
  <c r="P351" i="1"/>
  <c r="O351" i="1"/>
  <c r="Q318" i="1"/>
  <c r="R318" i="1" s="1"/>
  <c r="P318" i="1"/>
  <c r="O318" i="1"/>
  <c r="Q421" i="1"/>
  <c r="R421" i="1" s="1"/>
  <c r="P421" i="1"/>
  <c r="O421" i="1"/>
  <c r="Q319" i="1"/>
  <c r="R319" i="1" s="1"/>
  <c r="P319" i="1"/>
  <c r="O319" i="1"/>
  <c r="Q352" i="1"/>
  <c r="R352" i="1" s="1"/>
  <c r="P352" i="1"/>
  <c r="O352" i="1"/>
  <c r="Q345" i="1"/>
  <c r="R345" i="1" s="1"/>
  <c r="P345" i="1"/>
  <c r="O345" i="1"/>
  <c r="Q309" i="1"/>
  <c r="R309" i="1" s="1"/>
  <c r="P309" i="1"/>
  <c r="O309" i="1"/>
  <c r="Q399" i="1"/>
  <c r="R399" i="1" s="1"/>
  <c r="P399" i="1"/>
  <c r="O399" i="1"/>
  <c r="Q306" i="1"/>
  <c r="R306" i="1" s="1"/>
  <c r="P306" i="1"/>
  <c r="O306" i="1"/>
  <c r="Q392" i="1"/>
  <c r="R392" i="1" s="1"/>
  <c r="P392" i="1"/>
  <c r="O392" i="1"/>
  <c r="Q347" i="1"/>
  <c r="R347" i="1" s="1"/>
  <c r="P347" i="1"/>
  <c r="O347" i="1"/>
  <c r="Q314" i="1"/>
  <c r="R314" i="1" s="1"/>
  <c r="P314" i="1"/>
  <c r="O314" i="1"/>
  <c r="Q391" i="1"/>
  <c r="R391" i="1" s="1"/>
  <c r="P391" i="1"/>
  <c r="O391" i="1"/>
  <c r="Q312" i="1"/>
  <c r="R312" i="1" s="1"/>
  <c r="P312" i="1"/>
  <c r="O312" i="1"/>
  <c r="Q398" i="1"/>
  <c r="R398" i="1" s="1"/>
  <c r="P398" i="1"/>
  <c r="O398" i="1"/>
  <c r="Q350" i="1"/>
  <c r="R350" i="1" s="1"/>
  <c r="P350" i="1"/>
  <c r="O350" i="1"/>
  <c r="Q313" i="1"/>
  <c r="R313" i="1" s="1"/>
  <c r="P313" i="1"/>
  <c r="O313" i="1"/>
  <c r="Q379" i="1"/>
  <c r="R379" i="1" s="1"/>
  <c r="P379" i="1"/>
  <c r="O379" i="1"/>
  <c r="Q308" i="1"/>
  <c r="R308" i="1" s="1"/>
  <c r="P308" i="1"/>
  <c r="O308" i="1"/>
  <c r="Q311" i="1"/>
  <c r="R311" i="1" s="1"/>
  <c r="P311" i="1"/>
  <c r="O311" i="1"/>
  <c r="Q346" i="1"/>
  <c r="R346" i="1" s="1"/>
  <c r="P346" i="1"/>
  <c r="O346" i="1"/>
  <c r="Q422" i="1"/>
  <c r="R422" i="1" s="1"/>
  <c r="P422" i="1"/>
  <c r="O422" i="1"/>
  <c r="Q317" i="1"/>
  <c r="R317" i="1" s="1"/>
  <c r="P317" i="1"/>
  <c r="O317" i="1"/>
  <c r="Q378" i="1"/>
  <c r="R378" i="1" s="1"/>
  <c r="P378" i="1"/>
  <c r="O378" i="1"/>
  <c r="Q447" i="1"/>
  <c r="R447" i="1" s="1"/>
  <c r="P447" i="1"/>
  <c r="O447" i="1"/>
  <c r="Q434" i="1"/>
  <c r="R434" i="1" s="1"/>
  <c r="P434" i="1"/>
  <c r="O434" i="1"/>
  <c r="Q446" i="1"/>
  <c r="R446" i="1" s="1"/>
  <c r="P446" i="1"/>
  <c r="O446" i="1"/>
  <c r="Q433" i="1"/>
  <c r="R433" i="1" s="1"/>
  <c r="P433" i="1"/>
  <c r="O433" i="1"/>
  <c r="Q432" i="1"/>
  <c r="R432" i="1" s="1"/>
  <c r="P432" i="1"/>
  <c r="O432" i="1"/>
  <c r="Q445" i="1"/>
  <c r="R445" i="1" s="1"/>
  <c r="P445" i="1"/>
  <c r="O445" i="1"/>
  <c r="Q444" i="1"/>
  <c r="R444" i="1" s="1"/>
  <c r="P444" i="1"/>
  <c r="O444" i="1"/>
  <c r="Q443" i="1"/>
  <c r="R443" i="1" s="1"/>
  <c r="P443" i="1"/>
  <c r="O443" i="1"/>
  <c r="Q420" i="1"/>
  <c r="R420" i="1" s="1"/>
  <c r="P420" i="1"/>
  <c r="O420" i="1"/>
  <c r="Q442" i="1"/>
  <c r="R442" i="1" s="1"/>
  <c r="P442" i="1"/>
  <c r="O442" i="1"/>
  <c r="Q470" i="1"/>
  <c r="R470" i="1" s="1"/>
  <c r="P470" i="1"/>
  <c r="O470" i="1"/>
  <c r="Q441" i="1"/>
  <c r="R441" i="1" s="1"/>
  <c r="P441" i="1"/>
  <c r="O441" i="1"/>
  <c r="Q474" i="1"/>
  <c r="R474" i="1" s="1"/>
  <c r="P474" i="1"/>
  <c r="O474" i="1"/>
  <c r="Q473" i="1"/>
  <c r="R473" i="1" s="1"/>
  <c r="P473" i="1"/>
  <c r="O473" i="1"/>
  <c r="Q472" i="1"/>
  <c r="R472" i="1" s="1"/>
  <c r="P472" i="1"/>
  <c r="O472" i="1"/>
  <c r="Q440" i="1"/>
  <c r="R440" i="1" s="1"/>
  <c r="P440" i="1"/>
  <c r="O440" i="1"/>
  <c r="Q439" i="1"/>
  <c r="R439" i="1" s="1"/>
  <c r="P439" i="1"/>
  <c r="O439" i="1"/>
  <c r="Q438" i="1"/>
  <c r="R438" i="1" s="1"/>
  <c r="P438" i="1"/>
  <c r="O438" i="1"/>
  <c r="Q431" i="1"/>
  <c r="R431" i="1" s="1"/>
  <c r="P431" i="1"/>
  <c r="O431" i="1"/>
  <c r="Q430" i="1"/>
  <c r="R430" i="1" s="1"/>
  <c r="P430" i="1"/>
  <c r="O430" i="1"/>
  <c r="Q482" i="1"/>
  <c r="R482" i="1" s="1"/>
  <c r="P482" i="1"/>
  <c r="O482" i="1"/>
  <c r="Q465" i="1"/>
  <c r="R465" i="1" s="1"/>
  <c r="P465" i="1"/>
  <c r="O465" i="1"/>
  <c r="Q471" i="1"/>
  <c r="R471" i="1" s="1"/>
  <c r="P471" i="1"/>
  <c r="O471" i="1"/>
  <c r="Q437" i="1"/>
  <c r="R437" i="1" s="1"/>
  <c r="P437" i="1"/>
  <c r="O437" i="1"/>
  <c r="Q463" i="1"/>
  <c r="R463" i="1" s="1"/>
  <c r="P463" i="1"/>
  <c r="O463" i="1"/>
  <c r="Q468" i="1"/>
  <c r="R468" i="1" s="1"/>
  <c r="P468" i="1"/>
  <c r="O468" i="1"/>
  <c r="Q429" i="1"/>
  <c r="R429" i="1" s="1"/>
  <c r="P429" i="1"/>
  <c r="O429" i="1"/>
  <c r="Q467" i="1"/>
  <c r="R467" i="1" s="1"/>
  <c r="P467" i="1"/>
  <c r="O467" i="1"/>
  <c r="Q332" i="1"/>
  <c r="R332" i="1" s="1"/>
  <c r="P332" i="1"/>
  <c r="O332" i="1"/>
  <c r="Q484" i="1"/>
  <c r="R484" i="1" s="1"/>
  <c r="P484" i="1"/>
  <c r="O484" i="1"/>
  <c r="Q464" i="1"/>
  <c r="R464" i="1" s="1"/>
  <c r="P464" i="1"/>
  <c r="O464" i="1"/>
  <c r="Q481" i="1"/>
  <c r="R481" i="1" s="1"/>
  <c r="P481" i="1"/>
  <c r="O481" i="1"/>
  <c r="Q428" i="1"/>
  <c r="R428" i="1" s="1"/>
  <c r="P428" i="1"/>
  <c r="O428" i="1"/>
  <c r="Q475" i="1"/>
  <c r="R475" i="1" s="1"/>
  <c r="P475" i="1"/>
  <c r="O475" i="1"/>
  <c r="Q427" i="1"/>
  <c r="R427" i="1" s="1"/>
  <c r="P427" i="1"/>
  <c r="O427" i="1"/>
  <c r="Q426" i="1"/>
  <c r="R426" i="1" s="1"/>
  <c r="P426" i="1"/>
  <c r="O426" i="1"/>
  <c r="Q460" i="1"/>
  <c r="R460" i="1" s="1"/>
  <c r="P460" i="1"/>
  <c r="O460" i="1"/>
  <c r="Q480" i="1"/>
  <c r="R480" i="1" s="1"/>
  <c r="P480" i="1"/>
  <c r="O480" i="1"/>
  <c r="Q479" i="1"/>
  <c r="R479" i="1" s="1"/>
  <c r="P479" i="1"/>
  <c r="O479" i="1"/>
  <c r="Q425" i="1"/>
  <c r="R425" i="1" s="1"/>
  <c r="P425" i="1"/>
  <c r="O425" i="1"/>
  <c r="Q462" i="1"/>
  <c r="R462" i="1" s="1"/>
  <c r="P462" i="1"/>
  <c r="O462" i="1"/>
  <c r="Q485" i="1"/>
  <c r="R485" i="1" s="1"/>
  <c r="P485" i="1"/>
  <c r="O485" i="1"/>
  <c r="Q461" i="1"/>
  <c r="R461" i="1" s="1"/>
  <c r="P461" i="1"/>
  <c r="O461" i="1"/>
  <c r="Q466" i="1"/>
  <c r="R466" i="1" s="1"/>
  <c r="P466" i="1"/>
  <c r="O466" i="1"/>
  <c r="Q424" i="1"/>
  <c r="R424" i="1" s="1"/>
  <c r="P424" i="1"/>
  <c r="O424" i="1"/>
  <c r="Q423" i="1"/>
  <c r="R423" i="1" s="1"/>
  <c r="P423" i="1"/>
  <c r="O423" i="1"/>
  <c r="Q419" i="1"/>
  <c r="R419" i="1" s="1"/>
  <c r="P419" i="1"/>
  <c r="O419" i="1"/>
  <c r="Q377" i="1"/>
  <c r="R377" i="1" s="1"/>
  <c r="P377" i="1"/>
  <c r="O377" i="1"/>
  <c r="Q390" i="1"/>
  <c r="R390" i="1" s="1"/>
  <c r="P390" i="1"/>
  <c r="O390" i="1"/>
  <c r="Q369" i="1"/>
  <c r="R369" i="1" s="1"/>
  <c r="P369" i="1"/>
  <c r="O369" i="1"/>
  <c r="Q418" i="1"/>
  <c r="R418" i="1" s="1"/>
  <c r="P418" i="1"/>
  <c r="O418" i="1"/>
  <c r="Q368" i="1"/>
  <c r="R368" i="1" s="1"/>
  <c r="P368" i="1"/>
  <c r="O368" i="1"/>
  <c r="Q389" i="1"/>
  <c r="R389" i="1" s="1"/>
  <c r="P389" i="1"/>
  <c r="O389" i="1"/>
  <c r="Q367" i="1"/>
  <c r="R367" i="1" s="1"/>
  <c r="P367" i="1"/>
  <c r="O367" i="1"/>
  <c r="Q331" i="1"/>
  <c r="R331" i="1" s="1"/>
  <c r="P331" i="1"/>
  <c r="O331" i="1"/>
  <c r="Q388" i="1"/>
  <c r="R388" i="1" s="1"/>
  <c r="P388" i="1"/>
  <c r="O388" i="1"/>
  <c r="Q330" i="1"/>
  <c r="R330" i="1" s="1"/>
  <c r="P330" i="1"/>
  <c r="O330" i="1"/>
  <c r="Q417" i="1"/>
  <c r="R417" i="1" s="1"/>
  <c r="P417" i="1"/>
  <c r="O417" i="1"/>
  <c r="Q416" i="1"/>
  <c r="R416" i="1" s="1"/>
  <c r="P416" i="1"/>
  <c r="O416" i="1"/>
  <c r="Q376" i="1"/>
  <c r="R376" i="1" s="1"/>
  <c r="P376" i="1"/>
  <c r="O376" i="1"/>
  <c r="Q415" i="1"/>
  <c r="R415" i="1" s="1"/>
  <c r="P415" i="1"/>
  <c r="O415" i="1"/>
  <c r="Q375" i="1"/>
  <c r="R375" i="1" s="1"/>
  <c r="P375" i="1"/>
  <c r="O375" i="1"/>
  <c r="Q458" i="1"/>
  <c r="R458" i="1" s="1"/>
  <c r="P458" i="1"/>
  <c r="O458" i="1"/>
  <c r="Q366" i="1"/>
  <c r="R366" i="1" s="1"/>
  <c r="P366" i="1"/>
  <c r="O366" i="1"/>
  <c r="Q450" i="1"/>
  <c r="R450" i="1" s="1"/>
  <c r="P450" i="1"/>
  <c r="O450" i="1"/>
  <c r="Q343" i="1"/>
  <c r="R343" i="1" s="1"/>
  <c r="P343" i="1"/>
  <c r="O343" i="1"/>
  <c r="Q337" i="1"/>
  <c r="R337" i="1" s="1"/>
  <c r="P337" i="1"/>
  <c r="O337" i="1"/>
  <c r="Q414" i="1"/>
  <c r="R414" i="1" s="1"/>
  <c r="P414" i="1"/>
  <c r="O414" i="1"/>
  <c r="Q336" i="1"/>
  <c r="R336" i="1" s="1"/>
  <c r="P336" i="1"/>
  <c r="O336" i="1"/>
  <c r="Q411" i="1"/>
  <c r="R411" i="1" s="1"/>
  <c r="P411" i="1"/>
  <c r="O411" i="1"/>
  <c r="Q365" i="1"/>
  <c r="R365" i="1" s="1"/>
  <c r="P365" i="1"/>
  <c r="O365" i="1"/>
  <c r="Q410" i="1"/>
  <c r="R410" i="1" s="1"/>
  <c r="P410" i="1"/>
  <c r="O410" i="1"/>
  <c r="Q364" i="1"/>
  <c r="R364" i="1" s="1"/>
  <c r="P364" i="1"/>
  <c r="O364" i="1"/>
  <c r="Q409" i="1"/>
  <c r="R409" i="1" s="1"/>
  <c r="P409" i="1"/>
  <c r="O409" i="1"/>
  <c r="Q363" i="1"/>
  <c r="R363" i="1" s="1"/>
  <c r="P363" i="1"/>
  <c r="O363" i="1"/>
  <c r="Q408" i="1"/>
  <c r="R408" i="1" s="1"/>
  <c r="P408" i="1"/>
  <c r="O408" i="1"/>
  <c r="Q362" i="1"/>
  <c r="R362" i="1" s="1"/>
  <c r="P362" i="1"/>
  <c r="O362" i="1"/>
  <c r="Q483" i="1"/>
  <c r="R483" i="1" s="1"/>
  <c r="P483" i="1"/>
  <c r="O483" i="1"/>
  <c r="Q407" i="1"/>
  <c r="R407" i="1" s="1"/>
  <c r="P407" i="1"/>
  <c r="O407" i="1"/>
  <c r="Q361" i="1"/>
  <c r="R361" i="1" s="1"/>
  <c r="P361" i="1"/>
  <c r="O361" i="1"/>
  <c r="Q406" i="1"/>
  <c r="R406" i="1" s="1"/>
  <c r="P406" i="1"/>
  <c r="O406" i="1"/>
  <c r="Q360" i="1"/>
  <c r="R360" i="1" s="1"/>
  <c r="P360" i="1"/>
  <c r="O360" i="1"/>
  <c r="Q374" i="1"/>
  <c r="R374" i="1" s="1"/>
  <c r="P374" i="1"/>
  <c r="O374" i="1"/>
  <c r="Q329" i="1"/>
  <c r="R329" i="1" s="1"/>
  <c r="P329" i="1"/>
  <c r="O329" i="1"/>
  <c r="Q335" i="1"/>
  <c r="R335" i="1" s="1"/>
  <c r="P335" i="1"/>
  <c r="O335" i="1"/>
  <c r="Q405" i="1"/>
  <c r="R405" i="1" s="1"/>
  <c r="P405" i="1"/>
  <c r="O405" i="1"/>
  <c r="Q359" i="1"/>
  <c r="R359" i="1" s="1"/>
  <c r="P359" i="1"/>
  <c r="O359" i="1"/>
  <c r="Q328" i="1"/>
  <c r="R328" i="1" s="1"/>
  <c r="P328" i="1"/>
  <c r="O328" i="1"/>
  <c r="Q387" i="1"/>
  <c r="R387" i="1" s="1"/>
  <c r="P387" i="1"/>
  <c r="O387" i="1"/>
  <c r="Q404" i="1"/>
  <c r="R404" i="1" s="1"/>
  <c r="P404" i="1"/>
  <c r="O404" i="1"/>
  <c r="Q358" i="1"/>
  <c r="R358" i="1" s="1"/>
  <c r="P358" i="1"/>
  <c r="O358" i="1"/>
  <c r="Q386" i="1"/>
  <c r="R386" i="1" s="1"/>
  <c r="P386" i="1"/>
  <c r="O386" i="1"/>
  <c r="Q457" i="1"/>
  <c r="R457" i="1" s="1"/>
  <c r="P457" i="1"/>
  <c r="O457" i="1"/>
  <c r="Q373" i="1"/>
  <c r="R373" i="1" s="1"/>
  <c r="P373" i="1"/>
  <c r="O373" i="1"/>
  <c r="Q385" i="1"/>
  <c r="R385" i="1" s="1"/>
  <c r="P385" i="1"/>
  <c r="O385" i="1"/>
  <c r="Q456" i="1"/>
  <c r="R456" i="1" s="1"/>
  <c r="P456" i="1"/>
  <c r="O456" i="1"/>
  <c r="Q478" i="1"/>
  <c r="R478" i="1" s="1"/>
  <c r="P478" i="1"/>
  <c r="O478" i="1"/>
  <c r="Q477" i="1"/>
  <c r="R477" i="1" s="1"/>
  <c r="P477" i="1"/>
  <c r="O477" i="1"/>
  <c r="Q400" i="1"/>
  <c r="R400" i="1" s="1"/>
  <c r="P400" i="1"/>
  <c r="O400" i="1"/>
  <c r="Q413" i="1"/>
  <c r="R413" i="1" s="1"/>
  <c r="P413" i="1"/>
  <c r="O413" i="1"/>
  <c r="Q372" i="1"/>
  <c r="R372" i="1" s="1"/>
  <c r="P372" i="1"/>
  <c r="O372" i="1"/>
  <c r="Q455" i="1"/>
  <c r="R455" i="1" s="1"/>
  <c r="P455" i="1"/>
  <c r="O455" i="1"/>
  <c r="Q371" i="1"/>
  <c r="R371" i="1" s="1"/>
  <c r="P371" i="1"/>
  <c r="O371" i="1"/>
  <c r="Q327" i="1"/>
  <c r="R327" i="1" s="1"/>
  <c r="P327" i="1"/>
  <c r="O327" i="1"/>
  <c r="Q326" i="1"/>
  <c r="R326" i="1" s="1"/>
  <c r="P326" i="1"/>
  <c r="O326" i="1"/>
  <c r="Q403" i="1"/>
  <c r="R403" i="1" s="1"/>
  <c r="P403" i="1"/>
  <c r="O403" i="1"/>
  <c r="Q402" i="1"/>
  <c r="R402" i="1" s="1"/>
  <c r="P402" i="1"/>
  <c r="O402" i="1"/>
  <c r="Q325" i="1"/>
  <c r="R325" i="1" s="1"/>
  <c r="P325" i="1"/>
  <c r="O325" i="1"/>
  <c r="Q449" i="1"/>
  <c r="R449" i="1" s="1"/>
  <c r="P449" i="1"/>
  <c r="O449" i="1"/>
  <c r="Q397" i="1"/>
  <c r="R397" i="1" s="1"/>
  <c r="P397" i="1"/>
  <c r="O397" i="1"/>
  <c r="Q469" i="1"/>
  <c r="R469" i="1" s="1"/>
  <c r="P469" i="1"/>
  <c r="O469" i="1"/>
  <c r="Q357" i="1"/>
  <c r="R357" i="1" s="1"/>
  <c r="P357" i="1"/>
  <c r="O357" i="1"/>
  <c r="Q384" i="1"/>
  <c r="R384" i="1" s="1"/>
  <c r="P384" i="1"/>
  <c r="O384" i="1"/>
  <c r="Q342" i="1"/>
  <c r="R342" i="1" s="1"/>
  <c r="P342" i="1"/>
  <c r="O342" i="1"/>
  <c r="Q324" i="1"/>
  <c r="R324" i="1" s="1"/>
  <c r="P324" i="1"/>
  <c r="O324" i="1"/>
  <c r="Q341" i="1"/>
  <c r="R341" i="1" s="1"/>
  <c r="P341" i="1"/>
  <c r="O341" i="1"/>
  <c r="Q323" i="1"/>
  <c r="R323" i="1" s="1"/>
  <c r="P323" i="1"/>
  <c r="O323" i="1"/>
  <c r="Q476" i="1"/>
  <c r="R476" i="1" s="1"/>
  <c r="P476" i="1"/>
  <c r="O476" i="1"/>
  <c r="Q340" i="1"/>
  <c r="R340" i="1" s="1"/>
  <c r="P340" i="1"/>
  <c r="O340" i="1"/>
  <c r="Q383" i="1"/>
  <c r="R383" i="1" s="1"/>
  <c r="P383" i="1"/>
  <c r="O383" i="1"/>
  <c r="Q459" i="1"/>
  <c r="R459" i="1" s="1"/>
  <c r="P459" i="1"/>
  <c r="O459" i="1"/>
  <c r="Q396" i="1"/>
  <c r="R396" i="1" s="1"/>
  <c r="P396" i="1"/>
  <c r="O396" i="1"/>
  <c r="Q412" i="1"/>
  <c r="R412" i="1" s="1"/>
  <c r="P412" i="1"/>
  <c r="O412" i="1"/>
  <c r="Q370" i="1"/>
  <c r="R370" i="1" s="1"/>
  <c r="P370" i="1"/>
  <c r="O370" i="1"/>
  <c r="Q395" i="1"/>
  <c r="R395" i="1" s="1"/>
  <c r="P395" i="1"/>
  <c r="O395" i="1"/>
  <c r="Q353" i="1"/>
  <c r="R353" i="1" s="1"/>
  <c r="P353" i="1"/>
  <c r="O353" i="1"/>
  <c r="Q453" i="1"/>
  <c r="R453" i="1" s="1"/>
  <c r="P453" i="1"/>
  <c r="O453" i="1"/>
  <c r="Q382" i="1"/>
  <c r="R382" i="1" s="1"/>
  <c r="P382" i="1"/>
  <c r="O382" i="1"/>
  <c r="Q338" i="1"/>
  <c r="R338" i="1" s="1"/>
  <c r="P338" i="1"/>
  <c r="O338" i="1"/>
  <c r="Q381" i="1"/>
  <c r="R381" i="1" s="1"/>
  <c r="P381" i="1"/>
  <c r="O381" i="1"/>
  <c r="Q401" i="1"/>
  <c r="R401" i="1" s="1"/>
  <c r="P401" i="1"/>
  <c r="O401" i="1"/>
  <c r="Q380" i="1"/>
  <c r="R380" i="1" s="1"/>
  <c r="P380" i="1"/>
  <c r="O380" i="1"/>
  <c r="Q334" i="1"/>
  <c r="R334" i="1" s="1"/>
  <c r="P334" i="1"/>
  <c r="O334" i="1"/>
  <c r="Q454" i="1"/>
  <c r="R454" i="1" s="1"/>
  <c r="P454" i="1"/>
  <c r="O454" i="1"/>
  <c r="Q354" i="1"/>
  <c r="R354" i="1" s="1"/>
  <c r="P354" i="1"/>
  <c r="O354" i="1"/>
  <c r="Q448" i="1"/>
  <c r="R448" i="1" s="1"/>
  <c r="P448" i="1"/>
  <c r="O448" i="1"/>
  <c r="Q339" i="1"/>
  <c r="R339" i="1" s="1"/>
  <c r="P339" i="1"/>
  <c r="O339" i="1"/>
  <c r="Q333" i="1"/>
  <c r="R333" i="1" s="1"/>
  <c r="P333" i="1"/>
  <c r="O333" i="1"/>
  <c r="Q305" i="1"/>
  <c r="R305" i="1" s="1"/>
  <c r="P305" i="1"/>
  <c r="O305" i="1"/>
  <c r="Q304" i="1"/>
  <c r="R304" i="1" s="1"/>
  <c r="P304" i="1"/>
  <c r="O304" i="1"/>
  <c r="Q303" i="1"/>
  <c r="R303" i="1" s="1"/>
  <c r="P303" i="1"/>
  <c r="O303" i="1"/>
  <c r="Q302" i="1"/>
  <c r="R302" i="1" s="1"/>
  <c r="P302" i="1"/>
  <c r="O302" i="1"/>
  <c r="Q301" i="1"/>
  <c r="R301" i="1" s="1"/>
  <c r="P301" i="1"/>
  <c r="O301" i="1"/>
  <c r="Q300" i="1"/>
  <c r="R300" i="1" s="1"/>
  <c r="P300" i="1"/>
  <c r="O300" i="1"/>
  <c r="Q299" i="1"/>
  <c r="R299" i="1" s="1"/>
  <c r="P299" i="1"/>
  <c r="O299" i="1"/>
  <c r="Q298" i="1"/>
  <c r="R298" i="1" s="1"/>
  <c r="P298" i="1"/>
  <c r="O298" i="1"/>
  <c r="Q297" i="1"/>
  <c r="R297" i="1" s="1"/>
  <c r="P297" i="1"/>
  <c r="O297" i="1"/>
  <c r="Q296" i="1"/>
  <c r="R296" i="1" s="1"/>
  <c r="P296" i="1"/>
  <c r="O296" i="1"/>
  <c r="Q295" i="1"/>
  <c r="R295" i="1" s="1"/>
  <c r="P295" i="1"/>
  <c r="O295" i="1"/>
  <c r="Q294" i="1"/>
  <c r="R294" i="1" s="1"/>
  <c r="P294" i="1"/>
  <c r="O294" i="1"/>
  <c r="Q293" i="1"/>
  <c r="R293" i="1" s="1"/>
  <c r="P293" i="1"/>
  <c r="O293" i="1"/>
  <c r="Q292" i="1"/>
  <c r="R292" i="1" s="1"/>
  <c r="P292" i="1"/>
  <c r="O292" i="1"/>
  <c r="Q291" i="1"/>
  <c r="R291" i="1" s="1"/>
  <c r="P291" i="1"/>
  <c r="O291" i="1"/>
  <c r="Q290" i="1"/>
  <c r="R290" i="1" s="1"/>
  <c r="P290" i="1"/>
  <c r="O290" i="1"/>
  <c r="Q289" i="1"/>
  <c r="R289" i="1" s="1"/>
  <c r="P289" i="1"/>
  <c r="O289" i="1"/>
  <c r="Q288" i="1"/>
  <c r="R288" i="1" s="1"/>
  <c r="P288" i="1"/>
  <c r="O288" i="1"/>
  <c r="Q287" i="1"/>
  <c r="R287" i="1" s="1"/>
  <c r="P287" i="1"/>
  <c r="O287" i="1"/>
  <c r="Q286" i="1"/>
  <c r="R286" i="1" s="1"/>
  <c r="P286" i="1"/>
  <c r="O286" i="1"/>
  <c r="Q275" i="1"/>
  <c r="R275" i="1" s="1"/>
  <c r="P275" i="1"/>
  <c r="O275" i="1"/>
  <c r="Q284" i="1"/>
  <c r="R284" i="1" s="1"/>
  <c r="P284" i="1"/>
  <c r="O284" i="1"/>
  <c r="Q283" i="1"/>
  <c r="R283" i="1" s="1"/>
  <c r="P283" i="1"/>
  <c r="O283" i="1"/>
  <c r="Q282" i="1"/>
  <c r="R282" i="1" s="1"/>
  <c r="P282" i="1"/>
  <c r="O282" i="1"/>
  <c r="Q281" i="1"/>
  <c r="R281" i="1" s="1"/>
  <c r="P281" i="1"/>
  <c r="O281" i="1"/>
  <c r="Q274" i="1"/>
  <c r="R274" i="1" s="1"/>
  <c r="P274" i="1"/>
  <c r="O274" i="1"/>
  <c r="Q280" i="1"/>
  <c r="R280" i="1" s="1"/>
  <c r="P280" i="1"/>
  <c r="O280" i="1"/>
  <c r="Q279" i="1"/>
  <c r="R279" i="1" s="1"/>
  <c r="P279" i="1"/>
  <c r="O279" i="1"/>
  <c r="Q278" i="1"/>
  <c r="R278" i="1" s="1"/>
  <c r="P278" i="1"/>
  <c r="O278" i="1"/>
  <c r="Q273" i="1"/>
  <c r="R273" i="1" s="1"/>
  <c r="P273" i="1"/>
  <c r="O273" i="1"/>
  <c r="Q277" i="1"/>
  <c r="R277" i="1" s="1"/>
  <c r="P277" i="1"/>
  <c r="O277" i="1"/>
  <c r="Q285" i="1"/>
  <c r="R285" i="1" s="1"/>
  <c r="P285" i="1"/>
  <c r="O285" i="1"/>
  <c r="Q276" i="1"/>
  <c r="R276" i="1" s="1"/>
  <c r="P276" i="1"/>
  <c r="O276" i="1"/>
  <c r="Q271" i="1"/>
  <c r="R271" i="1" s="1"/>
  <c r="P271" i="1"/>
  <c r="O271" i="1"/>
  <c r="Q270" i="1"/>
  <c r="R270" i="1" s="1"/>
  <c r="P270" i="1"/>
  <c r="O270" i="1"/>
  <c r="Q230" i="1"/>
  <c r="R230" i="1" s="1"/>
  <c r="P230" i="1"/>
  <c r="O230" i="1"/>
  <c r="Q229" i="1"/>
  <c r="R229" i="1" s="1"/>
  <c r="P229" i="1"/>
  <c r="O229" i="1"/>
  <c r="Q233" i="1"/>
  <c r="R233" i="1" s="1"/>
  <c r="P233" i="1"/>
  <c r="O233" i="1"/>
  <c r="Q232" i="1"/>
  <c r="R232" i="1" s="1"/>
  <c r="P232" i="1"/>
  <c r="O232" i="1"/>
  <c r="Q231" i="1"/>
  <c r="R231" i="1" s="1"/>
  <c r="P231" i="1"/>
  <c r="O231" i="1"/>
  <c r="Q269" i="1"/>
  <c r="R269" i="1" s="1"/>
  <c r="P269" i="1"/>
  <c r="O269" i="1"/>
  <c r="Q257" i="1"/>
  <c r="R257" i="1" s="1"/>
  <c r="P257" i="1"/>
  <c r="O257" i="1"/>
  <c r="Q256" i="1"/>
  <c r="R256" i="1" s="1"/>
  <c r="P256" i="1"/>
  <c r="O256" i="1"/>
  <c r="Q255" i="1"/>
  <c r="R255" i="1" s="1"/>
  <c r="P255" i="1"/>
  <c r="O255" i="1"/>
  <c r="Q254" i="1"/>
  <c r="R254" i="1" s="1"/>
  <c r="P254" i="1"/>
  <c r="O254" i="1"/>
  <c r="Q253" i="1"/>
  <c r="R253" i="1" s="1"/>
  <c r="P253" i="1"/>
  <c r="O253" i="1"/>
  <c r="Q249" i="1"/>
  <c r="R249" i="1" s="1"/>
  <c r="P249" i="1"/>
  <c r="O249" i="1"/>
  <c r="Q252" i="1"/>
  <c r="R252" i="1" s="1"/>
  <c r="P252" i="1"/>
  <c r="O252" i="1"/>
  <c r="Q251" i="1"/>
  <c r="R251" i="1" s="1"/>
  <c r="P251" i="1"/>
  <c r="O251" i="1"/>
  <c r="Q250" i="1"/>
  <c r="R250" i="1" s="1"/>
  <c r="P250" i="1"/>
  <c r="O250" i="1"/>
  <c r="Q248" i="1"/>
  <c r="R248" i="1" s="1"/>
  <c r="P248" i="1"/>
  <c r="O248" i="1"/>
  <c r="Q247" i="1"/>
  <c r="R247" i="1" s="1"/>
  <c r="P247" i="1"/>
  <c r="O247" i="1"/>
  <c r="Q246" i="1"/>
  <c r="R246" i="1" s="1"/>
  <c r="P246" i="1"/>
  <c r="O246" i="1"/>
  <c r="Q245" i="1"/>
  <c r="R245" i="1" s="1"/>
  <c r="P245" i="1"/>
  <c r="O245" i="1"/>
  <c r="Q244" i="1"/>
  <c r="R244" i="1" s="1"/>
  <c r="P244" i="1"/>
  <c r="O244" i="1"/>
  <c r="Q243" i="1"/>
  <c r="R243" i="1" s="1"/>
  <c r="P243" i="1"/>
  <c r="O243" i="1"/>
  <c r="Q242" i="1"/>
  <c r="R242" i="1" s="1"/>
  <c r="P242" i="1"/>
  <c r="O242" i="1"/>
  <c r="Q241" i="1"/>
  <c r="R241" i="1" s="1"/>
  <c r="P241" i="1"/>
  <c r="O241" i="1"/>
  <c r="Q240" i="1"/>
  <c r="R240" i="1" s="1"/>
  <c r="P240" i="1"/>
  <c r="O240" i="1"/>
  <c r="Q236" i="1"/>
  <c r="R236" i="1" s="1"/>
  <c r="P236" i="1"/>
  <c r="O236" i="1"/>
  <c r="Q239" i="1"/>
  <c r="R239" i="1" s="1"/>
  <c r="P239" i="1"/>
  <c r="O239" i="1"/>
  <c r="Q235" i="1"/>
  <c r="R235" i="1" s="1"/>
  <c r="P235" i="1"/>
  <c r="O235" i="1"/>
  <c r="Q238" i="1"/>
  <c r="R238" i="1" s="1"/>
  <c r="P238" i="1"/>
  <c r="O238" i="1"/>
  <c r="Q268" i="1"/>
  <c r="R268" i="1" s="1"/>
  <c r="P268" i="1"/>
  <c r="O268" i="1"/>
  <c r="Q267" i="1"/>
  <c r="R267" i="1" s="1"/>
  <c r="P267" i="1"/>
  <c r="O267" i="1"/>
  <c r="Q272" i="1"/>
  <c r="R272" i="1" s="1"/>
  <c r="P272" i="1"/>
  <c r="O272" i="1"/>
  <c r="Q237" i="1"/>
  <c r="R237" i="1" s="1"/>
  <c r="P237" i="1"/>
  <c r="O237" i="1"/>
  <c r="Q266" i="1"/>
  <c r="R266" i="1" s="1"/>
  <c r="P266" i="1"/>
  <c r="O266" i="1"/>
  <c r="Q265" i="1"/>
  <c r="R265" i="1" s="1"/>
  <c r="P265" i="1"/>
  <c r="O265" i="1"/>
  <c r="Q264" i="1"/>
  <c r="R264" i="1" s="1"/>
  <c r="P264" i="1"/>
  <c r="O264" i="1"/>
  <c r="Q234" i="1"/>
  <c r="R234" i="1" s="1"/>
  <c r="P234" i="1"/>
  <c r="O234" i="1"/>
  <c r="Q263" i="1"/>
  <c r="R263" i="1" s="1"/>
  <c r="P263" i="1"/>
  <c r="O263" i="1"/>
  <c r="Q262" i="1"/>
  <c r="R262" i="1" s="1"/>
  <c r="P262" i="1"/>
  <c r="O262" i="1"/>
  <c r="Q261" i="1"/>
  <c r="R261" i="1" s="1"/>
  <c r="P261" i="1"/>
  <c r="O261" i="1"/>
  <c r="Q260" i="1"/>
  <c r="R260" i="1" s="1"/>
  <c r="P260" i="1"/>
  <c r="O260" i="1"/>
  <c r="Q259" i="1"/>
  <c r="R259" i="1" s="1"/>
  <c r="P259" i="1"/>
  <c r="O259" i="1"/>
  <c r="Q258" i="1"/>
  <c r="R258" i="1" s="1"/>
  <c r="P258" i="1"/>
  <c r="O258" i="1"/>
  <c r="Q228" i="1"/>
  <c r="R228" i="1" s="1"/>
  <c r="P228" i="1"/>
  <c r="O228" i="1"/>
  <c r="Q227" i="1"/>
  <c r="R227" i="1" s="1"/>
  <c r="P227" i="1"/>
  <c r="O227" i="1"/>
  <c r="Q226" i="1"/>
  <c r="R226" i="1" s="1"/>
  <c r="P226" i="1"/>
  <c r="O226" i="1"/>
  <c r="Q225" i="1"/>
  <c r="R225" i="1" s="1"/>
  <c r="P225" i="1"/>
  <c r="O225" i="1"/>
  <c r="Q224" i="1"/>
  <c r="R224" i="1" s="1"/>
  <c r="P224" i="1"/>
  <c r="O224" i="1"/>
  <c r="Q223" i="1"/>
  <c r="R223" i="1" s="1"/>
  <c r="P223" i="1"/>
  <c r="O223" i="1"/>
  <c r="Q222" i="1"/>
  <c r="R222" i="1" s="1"/>
  <c r="P222" i="1"/>
  <c r="O222" i="1"/>
  <c r="Q221" i="1"/>
  <c r="R221" i="1" s="1"/>
  <c r="P221" i="1"/>
  <c r="O221" i="1"/>
  <c r="Q220" i="1"/>
  <c r="R220" i="1" s="1"/>
  <c r="P220" i="1"/>
  <c r="O220" i="1"/>
  <c r="Q219" i="1"/>
  <c r="R219" i="1" s="1"/>
  <c r="P219" i="1"/>
  <c r="O219" i="1"/>
  <c r="Q218" i="1"/>
  <c r="R218" i="1" s="1"/>
  <c r="P218" i="1"/>
  <c r="O218" i="1"/>
  <c r="Q217" i="1"/>
  <c r="R217" i="1" s="1"/>
  <c r="P217" i="1"/>
  <c r="O217" i="1"/>
  <c r="Q216" i="1"/>
  <c r="R216" i="1" s="1"/>
  <c r="P216" i="1"/>
  <c r="O216" i="1"/>
  <c r="Q215" i="1"/>
  <c r="R215" i="1" s="1"/>
  <c r="P215" i="1"/>
  <c r="O215" i="1"/>
  <c r="Q214" i="1"/>
  <c r="R214" i="1" s="1"/>
  <c r="P214" i="1"/>
  <c r="O214" i="1"/>
  <c r="Q213" i="1"/>
  <c r="R213" i="1" s="1"/>
  <c r="P213" i="1"/>
  <c r="O213" i="1"/>
  <c r="Q212" i="1"/>
  <c r="R212" i="1" s="1"/>
  <c r="P212" i="1"/>
  <c r="O212" i="1"/>
  <c r="Q211" i="1"/>
  <c r="R211" i="1" s="1"/>
  <c r="P211" i="1"/>
  <c r="O211" i="1"/>
  <c r="Q210" i="1"/>
  <c r="R210" i="1" s="1"/>
  <c r="P210" i="1"/>
  <c r="O210" i="1"/>
  <c r="Q209" i="1"/>
  <c r="R209" i="1" s="1"/>
  <c r="P209" i="1"/>
  <c r="O209" i="1"/>
  <c r="Q208" i="1"/>
  <c r="R208" i="1" s="1"/>
  <c r="P208" i="1"/>
  <c r="O208" i="1"/>
  <c r="Q207" i="1"/>
  <c r="R207" i="1" s="1"/>
  <c r="P207" i="1"/>
  <c r="O207" i="1"/>
  <c r="Q206" i="1"/>
  <c r="R206" i="1" s="1"/>
  <c r="P206" i="1"/>
  <c r="O206" i="1"/>
  <c r="Q205" i="1"/>
  <c r="R205" i="1" s="1"/>
  <c r="P205" i="1"/>
  <c r="O205" i="1"/>
  <c r="Q204" i="1"/>
  <c r="R204" i="1" s="1"/>
  <c r="P204" i="1"/>
  <c r="O204" i="1"/>
  <c r="Q203" i="1"/>
  <c r="R203" i="1" s="1"/>
  <c r="P203" i="1"/>
  <c r="O203" i="1"/>
  <c r="Q202" i="1"/>
  <c r="R202" i="1" s="1"/>
  <c r="P202" i="1"/>
  <c r="O202" i="1"/>
  <c r="Q201" i="1"/>
  <c r="R201" i="1" s="1"/>
  <c r="P201" i="1"/>
  <c r="O201" i="1"/>
  <c r="Q200" i="1"/>
  <c r="R200" i="1" s="1"/>
  <c r="P200" i="1"/>
  <c r="O200" i="1"/>
  <c r="Q199" i="1"/>
  <c r="R199" i="1" s="1"/>
  <c r="P199" i="1"/>
  <c r="O199" i="1"/>
  <c r="Q198" i="1"/>
  <c r="R198" i="1" s="1"/>
  <c r="P198" i="1"/>
  <c r="O198" i="1"/>
  <c r="Q197" i="1"/>
  <c r="R197" i="1" s="1"/>
  <c r="P197" i="1"/>
  <c r="O197" i="1"/>
  <c r="Q196" i="1"/>
  <c r="R196" i="1" s="1"/>
  <c r="P196" i="1"/>
  <c r="O196" i="1"/>
  <c r="Q195" i="1"/>
  <c r="R195" i="1" s="1"/>
  <c r="P195" i="1"/>
  <c r="O195" i="1"/>
  <c r="Q194" i="1"/>
  <c r="R194" i="1" s="1"/>
  <c r="P194" i="1"/>
  <c r="O194" i="1"/>
  <c r="Q193" i="1"/>
  <c r="R193" i="1" s="1"/>
  <c r="P193" i="1"/>
  <c r="O193" i="1"/>
  <c r="Q192" i="1"/>
  <c r="R192" i="1" s="1"/>
  <c r="P192" i="1"/>
  <c r="O192" i="1"/>
  <c r="Q191" i="1"/>
  <c r="R191" i="1" s="1"/>
  <c r="P191" i="1"/>
  <c r="O191" i="1"/>
  <c r="Q190" i="1"/>
  <c r="R190" i="1" s="1"/>
  <c r="P190" i="1"/>
  <c r="O190" i="1"/>
  <c r="Q189" i="1"/>
  <c r="R189" i="1" s="1"/>
  <c r="P189" i="1"/>
  <c r="O189" i="1"/>
  <c r="Q188" i="1"/>
  <c r="R188" i="1" s="1"/>
  <c r="P188" i="1"/>
  <c r="O188" i="1"/>
  <c r="Q187" i="1"/>
  <c r="R187" i="1" s="1"/>
  <c r="P187" i="1"/>
  <c r="O187" i="1"/>
  <c r="Q186" i="1"/>
  <c r="R186" i="1" s="1"/>
  <c r="P186" i="1"/>
  <c r="O186" i="1"/>
  <c r="Q185" i="1"/>
  <c r="R185" i="1" s="1"/>
  <c r="P185" i="1"/>
  <c r="O185" i="1"/>
  <c r="Q184" i="1"/>
  <c r="R184" i="1" s="1"/>
  <c r="P184" i="1"/>
  <c r="O184" i="1"/>
  <c r="Q183" i="1"/>
  <c r="R183" i="1" s="1"/>
  <c r="P183" i="1"/>
  <c r="O183" i="1"/>
  <c r="Q182" i="1"/>
  <c r="R182" i="1" s="1"/>
  <c r="P182" i="1"/>
  <c r="O182" i="1"/>
  <c r="Q181" i="1"/>
  <c r="R181" i="1" s="1"/>
  <c r="P181" i="1"/>
  <c r="O181" i="1"/>
  <c r="Q180" i="1"/>
  <c r="R180" i="1" s="1"/>
  <c r="P180" i="1"/>
  <c r="O180" i="1"/>
  <c r="Q179" i="1"/>
  <c r="R179" i="1" s="1"/>
  <c r="P179" i="1"/>
  <c r="O179" i="1"/>
  <c r="Q178" i="1"/>
  <c r="R178" i="1" s="1"/>
  <c r="P178" i="1"/>
  <c r="O178" i="1"/>
  <c r="Q177" i="1"/>
  <c r="R177" i="1" s="1"/>
  <c r="P177" i="1"/>
  <c r="O177" i="1"/>
  <c r="Q176" i="1"/>
  <c r="R176" i="1" s="1"/>
  <c r="P176" i="1"/>
  <c r="O176" i="1"/>
  <c r="Q175" i="1"/>
  <c r="R175" i="1" s="1"/>
  <c r="P175" i="1"/>
  <c r="O175" i="1"/>
  <c r="Q174" i="1"/>
  <c r="R174" i="1" s="1"/>
  <c r="P174" i="1"/>
  <c r="O174" i="1"/>
  <c r="Q173" i="1"/>
  <c r="R173" i="1" s="1"/>
  <c r="P173" i="1"/>
  <c r="O173" i="1"/>
  <c r="Q172" i="1"/>
  <c r="R172" i="1" s="1"/>
  <c r="P172" i="1"/>
  <c r="O172" i="1"/>
  <c r="Q169" i="1"/>
  <c r="R169" i="1" s="1"/>
  <c r="P169" i="1"/>
  <c r="O169" i="1"/>
  <c r="Q168" i="1"/>
  <c r="R168" i="1" s="1"/>
  <c r="P168" i="1"/>
  <c r="O168" i="1"/>
  <c r="Q171" i="1"/>
  <c r="R171" i="1" s="1"/>
  <c r="P171" i="1"/>
  <c r="O171" i="1"/>
  <c r="Q170" i="1"/>
  <c r="R170" i="1" s="1"/>
  <c r="P170" i="1"/>
  <c r="O170" i="1"/>
  <c r="Q66" i="1"/>
  <c r="R66" i="1" s="1"/>
  <c r="P66" i="1"/>
  <c r="O66" i="1"/>
  <c r="Q65" i="1"/>
  <c r="R65" i="1" s="1"/>
  <c r="P65" i="1"/>
  <c r="O65" i="1"/>
  <c r="Q96" i="1"/>
  <c r="R96" i="1" s="1"/>
  <c r="P96" i="1"/>
  <c r="O96" i="1"/>
  <c r="Q95" i="1"/>
  <c r="R95" i="1" s="1"/>
  <c r="P95" i="1"/>
  <c r="O95" i="1"/>
  <c r="Q94" i="1"/>
  <c r="R94" i="1" s="1"/>
  <c r="P94" i="1"/>
  <c r="O94" i="1"/>
  <c r="Q93" i="1"/>
  <c r="R93" i="1" s="1"/>
  <c r="P93" i="1"/>
  <c r="O93" i="1"/>
  <c r="Q92" i="1"/>
  <c r="R92" i="1" s="1"/>
  <c r="P92" i="1"/>
  <c r="O92" i="1"/>
  <c r="Q91" i="1"/>
  <c r="R91" i="1" s="1"/>
  <c r="P91" i="1"/>
  <c r="O91" i="1"/>
  <c r="Q90" i="1"/>
  <c r="R90" i="1" s="1"/>
  <c r="P90" i="1"/>
  <c r="O90" i="1"/>
  <c r="Q89" i="1"/>
  <c r="R89" i="1" s="1"/>
  <c r="P89" i="1"/>
  <c r="O89" i="1"/>
  <c r="Q88" i="1"/>
  <c r="R88" i="1" s="1"/>
  <c r="P88" i="1"/>
  <c r="O88" i="1"/>
  <c r="Q87" i="1"/>
  <c r="R87" i="1" s="1"/>
  <c r="P87" i="1"/>
  <c r="O87" i="1"/>
  <c r="Q86" i="1"/>
  <c r="R86" i="1" s="1"/>
  <c r="P86" i="1"/>
  <c r="O86" i="1"/>
  <c r="Q85" i="1"/>
  <c r="R85" i="1" s="1"/>
  <c r="P85" i="1"/>
  <c r="O85" i="1"/>
  <c r="Q84" i="1"/>
  <c r="R84" i="1" s="1"/>
  <c r="P84" i="1"/>
  <c r="O84" i="1"/>
  <c r="Q83" i="1"/>
  <c r="R83" i="1" s="1"/>
  <c r="P83" i="1"/>
  <c r="O83" i="1"/>
  <c r="Q82" i="1"/>
  <c r="R82" i="1" s="1"/>
  <c r="P82" i="1"/>
  <c r="O82" i="1"/>
  <c r="Q81" i="1"/>
  <c r="R81" i="1" s="1"/>
  <c r="P81" i="1"/>
  <c r="O81" i="1"/>
  <c r="Q80" i="1"/>
  <c r="R80" i="1" s="1"/>
  <c r="P80" i="1"/>
  <c r="O80" i="1"/>
  <c r="Q79" i="1"/>
  <c r="R79" i="1" s="1"/>
  <c r="P79" i="1"/>
  <c r="O79" i="1"/>
  <c r="Q78" i="1"/>
  <c r="R78" i="1" s="1"/>
  <c r="P78" i="1"/>
  <c r="O78" i="1"/>
  <c r="Q77" i="1"/>
  <c r="R77" i="1" s="1"/>
  <c r="P77" i="1"/>
  <c r="O77" i="1"/>
  <c r="Q76" i="1"/>
  <c r="R76" i="1" s="1"/>
  <c r="P76" i="1"/>
  <c r="O76" i="1"/>
  <c r="Q75" i="1"/>
  <c r="R75" i="1" s="1"/>
  <c r="P75" i="1"/>
  <c r="O75" i="1"/>
  <c r="Q74" i="1"/>
  <c r="R74" i="1" s="1"/>
  <c r="P74" i="1"/>
  <c r="O74" i="1"/>
  <c r="Q73" i="1"/>
  <c r="R73" i="1" s="1"/>
  <c r="P73" i="1"/>
  <c r="O73" i="1"/>
  <c r="Q72" i="1"/>
  <c r="R72" i="1" s="1"/>
  <c r="P72" i="1"/>
  <c r="O72" i="1"/>
  <c r="Q71" i="1"/>
  <c r="R71" i="1" s="1"/>
  <c r="P71" i="1"/>
  <c r="O71" i="1"/>
  <c r="Q70" i="1"/>
  <c r="R70" i="1" s="1"/>
  <c r="P70" i="1"/>
  <c r="O70" i="1"/>
  <c r="Q69" i="1"/>
  <c r="R69" i="1" s="1"/>
  <c r="P69" i="1"/>
  <c r="O69" i="1"/>
  <c r="Q68" i="1"/>
  <c r="R68" i="1" s="1"/>
  <c r="P68" i="1"/>
  <c r="O68" i="1"/>
  <c r="Q67" i="1"/>
  <c r="R67" i="1" s="1"/>
  <c r="P67" i="1"/>
  <c r="O67" i="1"/>
  <c r="Q167" i="1"/>
  <c r="R167" i="1" s="1"/>
  <c r="P167" i="1"/>
  <c r="O167" i="1"/>
  <c r="Q166" i="1"/>
  <c r="R166" i="1" s="1"/>
  <c r="P166" i="1"/>
  <c r="O166" i="1"/>
  <c r="Q165" i="1"/>
  <c r="R165" i="1" s="1"/>
  <c r="P165" i="1"/>
  <c r="O165" i="1"/>
  <c r="Q164" i="1"/>
  <c r="R164" i="1" s="1"/>
  <c r="P164" i="1"/>
  <c r="O164" i="1"/>
  <c r="Q163" i="1"/>
  <c r="R163" i="1" s="1"/>
  <c r="P163" i="1"/>
  <c r="O163" i="1"/>
  <c r="Q162" i="1"/>
  <c r="R162" i="1" s="1"/>
  <c r="P162" i="1"/>
  <c r="O162" i="1"/>
  <c r="Q161" i="1"/>
  <c r="R161" i="1" s="1"/>
  <c r="P161" i="1"/>
  <c r="O161" i="1"/>
  <c r="Q160" i="1"/>
  <c r="R160" i="1" s="1"/>
  <c r="P160" i="1"/>
  <c r="O160" i="1"/>
  <c r="Q159" i="1"/>
  <c r="R159" i="1" s="1"/>
  <c r="P159" i="1"/>
  <c r="O159" i="1"/>
  <c r="Q158" i="1"/>
  <c r="R158" i="1" s="1"/>
  <c r="P158" i="1"/>
  <c r="O158" i="1"/>
  <c r="Q157" i="1"/>
  <c r="R157" i="1" s="1"/>
  <c r="P157" i="1"/>
  <c r="O157" i="1"/>
  <c r="Q156" i="1"/>
  <c r="R156" i="1" s="1"/>
  <c r="P156" i="1"/>
  <c r="O156" i="1"/>
  <c r="Q155" i="1"/>
  <c r="R155" i="1" s="1"/>
  <c r="P155" i="1"/>
  <c r="O155" i="1"/>
  <c r="Q154" i="1"/>
  <c r="R154" i="1" s="1"/>
  <c r="P154" i="1"/>
  <c r="O154" i="1"/>
  <c r="Q153" i="1"/>
  <c r="R153" i="1" s="1"/>
  <c r="P153" i="1"/>
  <c r="O153" i="1"/>
  <c r="Q152" i="1"/>
  <c r="R152" i="1" s="1"/>
  <c r="P152" i="1"/>
  <c r="O152" i="1"/>
  <c r="Q151" i="1"/>
  <c r="R151" i="1" s="1"/>
  <c r="P151" i="1"/>
  <c r="O151" i="1"/>
  <c r="Q150" i="1"/>
  <c r="R150" i="1" s="1"/>
  <c r="P150" i="1"/>
  <c r="O150" i="1"/>
  <c r="Q149" i="1"/>
  <c r="R149" i="1" s="1"/>
  <c r="P149" i="1"/>
  <c r="O149" i="1"/>
  <c r="Q148" i="1"/>
  <c r="R148" i="1" s="1"/>
  <c r="P148" i="1"/>
  <c r="O148" i="1"/>
  <c r="Q147" i="1"/>
  <c r="R147" i="1" s="1"/>
  <c r="P147" i="1"/>
  <c r="O147" i="1"/>
  <c r="Q146" i="1"/>
  <c r="R146" i="1" s="1"/>
  <c r="P146" i="1"/>
  <c r="O146" i="1"/>
  <c r="Q145" i="1"/>
  <c r="R145" i="1" s="1"/>
  <c r="P145" i="1"/>
  <c r="O145" i="1"/>
  <c r="Q144" i="1"/>
  <c r="R144" i="1" s="1"/>
  <c r="P144" i="1"/>
  <c r="O144" i="1"/>
  <c r="Q143" i="1"/>
  <c r="R143" i="1" s="1"/>
  <c r="P143" i="1"/>
  <c r="O143" i="1"/>
  <c r="Q142" i="1"/>
  <c r="R142" i="1" s="1"/>
  <c r="P142" i="1"/>
  <c r="O142" i="1"/>
  <c r="Q141" i="1"/>
  <c r="R141" i="1" s="1"/>
  <c r="P141" i="1"/>
  <c r="O141" i="1"/>
  <c r="Q140" i="1"/>
  <c r="R140" i="1" s="1"/>
  <c r="P140" i="1"/>
  <c r="O140" i="1"/>
  <c r="Q139" i="1"/>
  <c r="R139" i="1" s="1"/>
  <c r="P139" i="1"/>
  <c r="O139" i="1"/>
  <c r="Q138" i="1"/>
  <c r="R138" i="1" s="1"/>
  <c r="P138" i="1"/>
  <c r="O138" i="1"/>
  <c r="Q137" i="1"/>
  <c r="R137" i="1" s="1"/>
  <c r="P137" i="1"/>
  <c r="O137" i="1"/>
  <c r="Q136" i="1"/>
  <c r="R136" i="1" s="1"/>
  <c r="P136" i="1"/>
  <c r="O136" i="1"/>
  <c r="Q135" i="1"/>
  <c r="R135" i="1" s="1"/>
  <c r="P135" i="1"/>
  <c r="O135" i="1"/>
  <c r="Q134" i="1"/>
  <c r="R134" i="1" s="1"/>
  <c r="P134" i="1"/>
  <c r="O134" i="1"/>
  <c r="Q133" i="1"/>
  <c r="R133" i="1" s="1"/>
  <c r="P133" i="1"/>
  <c r="O133" i="1"/>
  <c r="Q132" i="1"/>
  <c r="R132" i="1" s="1"/>
  <c r="P132" i="1"/>
  <c r="O132" i="1"/>
  <c r="Q131" i="1"/>
  <c r="R131" i="1" s="1"/>
  <c r="P131" i="1"/>
  <c r="O131" i="1"/>
  <c r="Q130" i="1"/>
  <c r="R130" i="1" s="1"/>
  <c r="P130" i="1"/>
  <c r="O130" i="1"/>
  <c r="Q129" i="1"/>
  <c r="R129" i="1" s="1"/>
  <c r="P129" i="1"/>
  <c r="O129" i="1"/>
  <c r="Q128" i="1"/>
  <c r="R128" i="1" s="1"/>
  <c r="P128" i="1"/>
  <c r="O128" i="1"/>
  <c r="Q127" i="1"/>
  <c r="R127" i="1" s="1"/>
  <c r="P127" i="1"/>
  <c r="O127" i="1"/>
  <c r="Q126" i="1"/>
  <c r="R126" i="1" s="1"/>
  <c r="P126" i="1"/>
  <c r="O126" i="1"/>
  <c r="Q125" i="1"/>
  <c r="R125" i="1" s="1"/>
  <c r="P125" i="1"/>
  <c r="O125" i="1"/>
  <c r="Q124" i="1"/>
  <c r="R124" i="1" s="1"/>
  <c r="P124" i="1"/>
  <c r="O124" i="1"/>
  <c r="Q123" i="1"/>
  <c r="R123" i="1" s="1"/>
  <c r="P123" i="1"/>
  <c r="O123" i="1"/>
  <c r="Q122" i="1"/>
  <c r="R122" i="1" s="1"/>
  <c r="P122" i="1"/>
  <c r="O122" i="1"/>
  <c r="Q121" i="1"/>
  <c r="R121" i="1" s="1"/>
  <c r="P121" i="1"/>
  <c r="O121" i="1"/>
  <c r="Q120" i="1"/>
  <c r="R120" i="1" s="1"/>
  <c r="P120" i="1"/>
  <c r="O120" i="1"/>
  <c r="Q119" i="1"/>
  <c r="R119" i="1" s="1"/>
  <c r="P119" i="1"/>
  <c r="O119" i="1"/>
  <c r="Q118" i="1"/>
  <c r="R118" i="1" s="1"/>
  <c r="P118" i="1"/>
  <c r="O118" i="1"/>
  <c r="Q117" i="1"/>
  <c r="R117" i="1" s="1"/>
  <c r="P117" i="1"/>
  <c r="O117" i="1"/>
  <c r="Q116" i="1"/>
  <c r="R116" i="1" s="1"/>
  <c r="P116" i="1"/>
  <c r="O116" i="1"/>
  <c r="Q115" i="1"/>
  <c r="R115" i="1" s="1"/>
  <c r="P115" i="1"/>
  <c r="O115" i="1"/>
  <c r="Q114" i="1"/>
  <c r="R114" i="1" s="1"/>
  <c r="P114" i="1"/>
  <c r="O114" i="1"/>
  <c r="Q113" i="1"/>
  <c r="R113" i="1" s="1"/>
  <c r="P113" i="1"/>
  <c r="O113" i="1"/>
  <c r="Q112" i="1"/>
  <c r="R112" i="1" s="1"/>
  <c r="P112" i="1"/>
  <c r="O112" i="1"/>
  <c r="Q111" i="1"/>
  <c r="R111" i="1" s="1"/>
  <c r="P111" i="1"/>
  <c r="O111" i="1"/>
  <c r="Q110" i="1"/>
  <c r="R110" i="1" s="1"/>
  <c r="P110" i="1"/>
  <c r="O110" i="1"/>
  <c r="Q109" i="1"/>
  <c r="R109" i="1" s="1"/>
  <c r="P109" i="1"/>
  <c r="O109" i="1"/>
  <c r="Q108" i="1"/>
  <c r="R108" i="1" s="1"/>
  <c r="P108" i="1"/>
  <c r="O108" i="1"/>
  <c r="Q107" i="1"/>
  <c r="R107" i="1" s="1"/>
  <c r="P107" i="1"/>
  <c r="O107" i="1"/>
  <c r="Q106" i="1"/>
  <c r="R106" i="1" s="1"/>
  <c r="P106" i="1"/>
  <c r="O106" i="1"/>
  <c r="Q105" i="1"/>
  <c r="R105" i="1" s="1"/>
  <c r="P105" i="1"/>
  <c r="O105" i="1"/>
  <c r="Q104" i="1"/>
  <c r="R104" i="1" s="1"/>
  <c r="P104" i="1"/>
  <c r="O104" i="1"/>
  <c r="Q103" i="1"/>
  <c r="R103" i="1" s="1"/>
  <c r="P103" i="1"/>
  <c r="O103" i="1"/>
  <c r="Q102" i="1"/>
  <c r="R102" i="1" s="1"/>
  <c r="P102" i="1"/>
  <c r="O102" i="1"/>
  <c r="Q101" i="1"/>
  <c r="R101" i="1" s="1"/>
  <c r="P101" i="1"/>
  <c r="O101" i="1"/>
  <c r="Q100" i="1"/>
  <c r="R100" i="1" s="1"/>
  <c r="P100" i="1"/>
  <c r="O100" i="1"/>
  <c r="Q99" i="1"/>
  <c r="R99" i="1" s="1"/>
  <c r="P99" i="1"/>
  <c r="O99" i="1"/>
  <c r="Q98" i="1"/>
  <c r="R98" i="1" s="1"/>
  <c r="P98" i="1"/>
  <c r="O98" i="1"/>
  <c r="Q97" i="1"/>
  <c r="R97" i="1" s="1"/>
  <c r="P97" i="1"/>
  <c r="O97" i="1"/>
  <c r="Q64" i="1"/>
  <c r="R64" i="1" s="1"/>
  <c r="P64" i="1"/>
  <c r="O64" i="1"/>
  <c r="Q63" i="1"/>
  <c r="R63" i="1" s="1"/>
  <c r="P63" i="1"/>
  <c r="O63" i="1"/>
  <c r="Q62" i="1"/>
  <c r="R62" i="1" s="1"/>
  <c r="P62" i="1"/>
  <c r="O62" i="1"/>
  <c r="Q61" i="1"/>
  <c r="R61" i="1" s="1"/>
  <c r="P61" i="1"/>
  <c r="O61" i="1"/>
  <c r="Q60" i="1"/>
  <c r="R60" i="1" s="1"/>
  <c r="P60" i="1"/>
  <c r="O60" i="1"/>
  <c r="Q59" i="1"/>
  <c r="R59" i="1" s="1"/>
  <c r="P59" i="1"/>
  <c r="O59" i="1"/>
  <c r="Q58" i="1"/>
  <c r="R58" i="1" s="1"/>
  <c r="P58" i="1"/>
  <c r="O58" i="1"/>
  <c r="Q57" i="1"/>
  <c r="R57" i="1" s="1"/>
  <c r="P57" i="1"/>
  <c r="O57" i="1"/>
  <c r="Q56" i="1"/>
  <c r="R56" i="1" s="1"/>
  <c r="P56" i="1"/>
  <c r="O56" i="1"/>
  <c r="Q55" i="1"/>
  <c r="R55" i="1" s="1"/>
  <c r="P55" i="1"/>
  <c r="O55" i="1"/>
  <c r="Q54" i="1"/>
  <c r="R54" i="1" s="1"/>
  <c r="P54" i="1"/>
  <c r="O54" i="1"/>
  <c r="Q53" i="1"/>
  <c r="R53" i="1" s="1"/>
  <c r="P53" i="1"/>
  <c r="O53" i="1"/>
  <c r="Q52" i="1"/>
  <c r="R52" i="1" s="1"/>
  <c r="P52" i="1"/>
  <c r="O52" i="1"/>
  <c r="Q51" i="1"/>
  <c r="R51" i="1" s="1"/>
  <c r="P51" i="1"/>
  <c r="O51" i="1"/>
  <c r="Q50" i="1"/>
  <c r="R50" i="1" s="1"/>
  <c r="P50" i="1"/>
  <c r="O50" i="1"/>
  <c r="Q27" i="1"/>
  <c r="R27" i="1" s="1"/>
  <c r="P27" i="1"/>
  <c r="O27" i="1"/>
  <c r="Q26" i="1"/>
  <c r="R26" i="1" s="1"/>
  <c r="P26" i="1"/>
  <c r="O26" i="1"/>
  <c r="Q25" i="1"/>
  <c r="R25" i="1" s="1"/>
  <c r="P25" i="1"/>
  <c r="O25" i="1"/>
  <c r="Q24" i="1"/>
  <c r="R24" i="1" s="1"/>
  <c r="P24" i="1"/>
  <c r="O24" i="1"/>
  <c r="Q23" i="1"/>
  <c r="R23" i="1" s="1"/>
  <c r="P23" i="1"/>
  <c r="O23" i="1"/>
  <c r="Q22" i="1"/>
  <c r="R22" i="1" s="1"/>
  <c r="P22" i="1"/>
  <c r="O22" i="1"/>
  <c r="Q21" i="1"/>
  <c r="R21" i="1" s="1"/>
  <c r="P21" i="1"/>
  <c r="O21" i="1"/>
  <c r="Q33" i="1"/>
  <c r="R33" i="1" s="1"/>
  <c r="P33" i="1"/>
  <c r="O33" i="1"/>
  <c r="Q32" i="1"/>
  <c r="R32" i="1" s="1"/>
  <c r="P32" i="1"/>
  <c r="O32" i="1"/>
  <c r="Q31" i="1"/>
  <c r="R31" i="1" s="1"/>
  <c r="P31" i="1"/>
  <c r="O31" i="1"/>
  <c r="Q30" i="1"/>
  <c r="R30" i="1" s="1"/>
  <c r="P30" i="1"/>
  <c r="O30" i="1"/>
  <c r="Q29" i="1"/>
  <c r="R29" i="1" s="1"/>
  <c r="P29" i="1"/>
  <c r="O29" i="1"/>
  <c r="Q28" i="1"/>
  <c r="R28" i="1" s="1"/>
  <c r="P28" i="1"/>
  <c r="O28" i="1"/>
  <c r="Q44" i="1"/>
  <c r="R44" i="1" s="1"/>
  <c r="P44" i="1"/>
  <c r="O44" i="1"/>
  <c r="Q43" i="1"/>
  <c r="R43" i="1" s="1"/>
  <c r="P43" i="1"/>
  <c r="O43" i="1"/>
  <c r="Q42" i="1"/>
  <c r="R42" i="1" s="1"/>
  <c r="P42" i="1"/>
  <c r="O42" i="1"/>
  <c r="Q41" i="1"/>
  <c r="R41" i="1" s="1"/>
  <c r="P41" i="1"/>
  <c r="O41" i="1"/>
  <c r="Q40" i="1"/>
  <c r="R40" i="1" s="1"/>
  <c r="P40" i="1"/>
  <c r="O40" i="1"/>
  <c r="Q39" i="1"/>
  <c r="R39" i="1" s="1"/>
  <c r="P39" i="1"/>
  <c r="O39" i="1"/>
  <c r="Q38" i="1"/>
  <c r="R38" i="1" s="1"/>
  <c r="P38" i="1"/>
  <c r="O38" i="1"/>
  <c r="Q37" i="1"/>
  <c r="R37" i="1" s="1"/>
  <c r="P37" i="1"/>
  <c r="O37" i="1"/>
  <c r="Q36" i="1"/>
  <c r="R36" i="1" s="1"/>
  <c r="P36" i="1"/>
  <c r="O36" i="1"/>
  <c r="Q35" i="1"/>
  <c r="R35" i="1" s="1"/>
  <c r="P35" i="1"/>
  <c r="O35" i="1"/>
  <c r="Q34" i="1"/>
  <c r="R34" i="1" s="1"/>
  <c r="P34" i="1"/>
  <c r="O34" i="1"/>
  <c r="Q20" i="1"/>
  <c r="R20" i="1" s="1"/>
  <c r="P20" i="1"/>
  <c r="O20" i="1"/>
  <c r="Q19" i="1"/>
  <c r="R19" i="1" s="1"/>
  <c r="P19" i="1"/>
  <c r="O19" i="1"/>
  <c r="Q18" i="1"/>
  <c r="R18" i="1" s="1"/>
  <c r="P18" i="1"/>
  <c r="O18" i="1"/>
  <c r="Q17" i="1"/>
  <c r="R17" i="1" s="1"/>
  <c r="P17" i="1"/>
  <c r="O17" i="1"/>
  <c r="Q16" i="1"/>
  <c r="R16" i="1" s="1"/>
  <c r="P16" i="1"/>
  <c r="O16" i="1"/>
  <c r="Q49" i="1"/>
  <c r="R49" i="1" s="1"/>
  <c r="P49" i="1"/>
  <c r="O49" i="1"/>
  <c r="Q48" i="1"/>
  <c r="R48" i="1" s="1"/>
  <c r="P48" i="1"/>
  <c r="O48" i="1"/>
  <c r="Q47" i="1"/>
  <c r="R47" i="1" s="1"/>
  <c r="P47" i="1"/>
  <c r="O47" i="1"/>
  <c r="Q46" i="1"/>
  <c r="R46" i="1" s="1"/>
  <c r="P46" i="1"/>
  <c r="O46" i="1"/>
  <c r="Q45" i="1"/>
  <c r="R45" i="1" s="1"/>
  <c r="P45" i="1"/>
  <c r="O45" i="1"/>
  <c r="P486" i="1" l="1"/>
  <c r="R486" i="1"/>
  <c r="O486" i="1"/>
</calcChain>
</file>

<file path=xl/sharedStrings.xml><?xml version="1.0" encoding="utf-8"?>
<sst xmlns="http://schemas.openxmlformats.org/spreadsheetml/2006/main" count="1867" uniqueCount="611">
  <si>
    <t>DIVISION DE ALMACEN Y SUMINISTRO</t>
  </si>
  <si>
    <t xml:space="preserve"> RELACION DE INVENTARIO EN ALMACÉN </t>
  </si>
  <si>
    <t>NO.</t>
  </si>
  <si>
    <t xml:space="preserve">Fecha de Adquisición </t>
  </si>
  <si>
    <t xml:space="preserve">Fecha de registro </t>
  </si>
  <si>
    <t xml:space="preserve">Código Institucional </t>
  </si>
  <si>
    <t>Cuenta Objetal</t>
  </si>
  <si>
    <t>Denominación</t>
  </si>
  <si>
    <t>Descripción del artículo o bien</t>
  </si>
  <si>
    <t>Unidad de medida</t>
  </si>
  <si>
    <t xml:space="preserve"> Valor en             RD$ 1</t>
  </si>
  <si>
    <t xml:space="preserve">Existencia </t>
  </si>
  <si>
    <t xml:space="preserve">Entrada </t>
  </si>
  <si>
    <t xml:space="preserve">Salida </t>
  </si>
  <si>
    <t>Costo unitario   RD$</t>
  </si>
  <si>
    <t>Entrada  RD$</t>
  </si>
  <si>
    <t xml:space="preserve">Salida RD$ </t>
  </si>
  <si>
    <t>Existencia 2</t>
  </si>
  <si>
    <t xml:space="preserve"> Valor en             RD$ </t>
  </si>
  <si>
    <t>2.3.9.2.01</t>
  </si>
  <si>
    <t>44122104 - Clips para pap(...)</t>
  </si>
  <si>
    <t xml:space="preserve"> CLIPS NO. 1 REVESTIDO DE VINIL DE COLORES CAJA </t>
  </si>
  <si>
    <t>UD</t>
  </si>
  <si>
    <t xml:space="preserve"> CLIPS NO. 2 REVESTIDO DE VINIL DE COLORES CAJA</t>
  </si>
  <si>
    <t>44121628 - Contenedores o(...)</t>
  </si>
  <si>
    <t>PORTA CLIP METALICO Y PARA LAPIZ</t>
  </si>
  <si>
    <t>2.3.3.2.01</t>
  </si>
  <si>
    <t>14111519 - Papeles cartul(...)</t>
  </si>
  <si>
    <t>PAPEL CARTULINA P/DIPLOMA 8 1/2*11 COLOR BLANCO</t>
  </si>
  <si>
    <t>44122002 - Protectores de(...)</t>
  </si>
  <si>
    <t>HOJAS PLASTICAS PROTECTORAS TAMAÑO CARTA 8.5*11'' PARA CARPETAS DE 3 ANILLOS 100/1</t>
  </si>
  <si>
    <t>PAQ</t>
  </si>
  <si>
    <t>2.3.9.1.01</t>
  </si>
  <si>
    <t>47131812 - Refrescador de(...)</t>
  </si>
  <si>
    <t>AMBIENTADOR EN SPRAY AROMA DE CANELA</t>
  </si>
  <si>
    <t>AMBIENTADOR EN SPRAY AROMA A VAINILLA</t>
  </si>
  <si>
    <t>2.3.9.5.01</t>
  </si>
  <si>
    <t>52151504 - Tazas o vasos (...)</t>
  </si>
  <si>
    <t>VASOS PLASTICOS 25/1 TRANSPARENTE 5 ONZAS</t>
  </si>
  <si>
    <t>VASOS PLASTICOS 25/1 TRANSPARENTE 7 ONZAS</t>
  </si>
  <si>
    <t>VASOS PLASTICOS 25/1 TRANSPARENTE 10 ONZAS</t>
  </si>
  <si>
    <t>14111705 - Servilletas de(...)</t>
  </si>
  <si>
    <t>SERVILLETAS 50/1 COLOR BLANCO (FARDO DE 50/1)</t>
  </si>
  <si>
    <t>47131807 - Blanqueadores</t>
  </si>
  <si>
    <t>CLORO</t>
  </si>
  <si>
    <t>47131604 - Escobas</t>
  </si>
  <si>
    <t>ESCOBA PLASTICA</t>
  </si>
  <si>
    <t>47121701 - Bolsas de basu(...)</t>
  </si>
  <si>
    <t>FUNDAS 30 GLS, CALIBRE 150 FARDO 100/2</t>
  </si>
  <si>
    <t>FUNDAS 55 GLS, CALIBRE 150 FARDO 100/2</t>
  </si>
  <si>
    <t>53131608 - Jabones</t>
  </si>
  <si>
    <t>JABON DE CUABA LIQUIDO</t>
  </si>
  <si>
    <t>JABON PARA FREGAR LIQUIDO</t>
  </si>
  <si>
    <t>JABON PARA EL LAVADO DE MANOS LIQUIDO</t>
  </si>
  <si>
    <t>14111704 - Papel higiénic(...)</t>
  </si>
  <si>
    <t>PAPEL TOALLA SUPERIOR PARA DISPENSADOR FAMILIA INTERNACIONAL, FLUJO CENTRAL, FARDO</t>
  </si>
  <si>
    <t>47131611 - Recogedor de b(...)</t>
  </si>
  <si>
    <t>RECOGEDOR DE BASURA PLASTICO CON PALO</t>
  </si>
  <si>
    <t>47131618 - Traperos húmed(...)</t>
  </si>
  <si>
    <t>SUAPER  DE ALGODON DE 32 HILOS</t>
  </si>
  <si>
    <t>SERVILLETAS 500/1 COLOR BLANCO</t>
  </si>
  <si>
    <t>47131803 - Desinfectantes(...)</t>
  </si>
  <si>
    <t>DESINFECTANTE LIQUIDO</t>
  </si>
  <si>
    <t>PIEDRA AROMATICA PARA ORINALES, AROMA A LAVANDA</t>
  </si>
  <si>
    <t>47121702 - Contenedores d(...)</t>
  </si>
  <si>
    <t>ZAFACON PLASTICO PARA USO EXTERIOR 55GL 19 L SIN TAPA COLOR NEGRO RECTANGULAR</t>
  </si>
  <si>
    <t>52151503 - Cubiertos dese(...)</t>
  </si>
  <si>
    <t>CUCHARA PLASTICA 25/1 COLOR BLANCO</t>
  </si>
  <si>
    <t>TENEDOR PLASTICO 25/1 COLOR BLANCO</t>
  </si>
  <si>
    <t>14111703 - Toallas de pap(...)</t>
  </si>
  <si>
    <t>SERVILLETAS TIPO TOALLA FARDO 24/1 PARA LAS MANOS COLOR BLANCO</t>
  </si>
  <si>
    <t>2.3.6.3.04</t>
  </si>
  <si>
    <t>40141742 - Atomizadores</t>
  </si>
  <si>
    <t>ATOMIZADOR DE 16 ONZAS</t>
  </si>
  <si>
    <t>2.3.9.9.04</t>
  </si>
  <si>
    <t>46181504 - Guantes de pro(...)</t>
  </si>
  <si>
    <t>GUANTES DE PROTECCION PLASTICOS PARA USO DE LIMPIEZA COLOR AMARILLO SIZE M</t>
  </si>
  <si>
    <t>GUANTES DE PROTECCION PLASTICOS PARA USO DE LIMPIEZA COLOR ROSADO SIZE L</t>
  </si>
  <si>
    <t>ZAFACON PLASTICO PARA USO EXTERIOR 55GL CON RUEDA</t>
  </si>
  <si>
    <t>47131502 - Pañitos o toal(...)</t>
  </si>
  <si>
    <t>TOALLA DE TELA SINTETICA DE POLYESTER 16*16'' COLOR AMARILLO</t>
  </si>
  <si>
    <t>2.3.7.2.03</t>
  </si>
  <si>
    <t>53131627 - Limpiador de m(...)</t>
  </si>
  <si>
    <t>GALON DE GEL ANTIBACTERIAL</t>
  </si>
  <si>
    <t>44121706 - Lápices de mad(...)</t>
  </si>
  <si>
    <t>LAPIZ DE CARBON GRAPHITE HB2</t>
  </si>
  <si>
    <t>44122011 - Folders</t>
  </si>
  <si>
    <t>FOLDERS SATINADOS CON BOLSILLOS BLANCOS CAJA DE 25/1 (25X25=625)</t>
  </si>
  <si>
    <t>14111537 - Etiquetas de p(...)</t>
  </si>
  <si>
    <t>LABEL PARA FOLDERS</t>
  </si>
  <si>
    <t>44111901 - Tableros de pl(...)</t>
  </si>
  <si>
    <t>TABLA PLASTICA CON GANCHO DE METAL 8.5*11</t>
  </si>
  <si>
    <t>2.3.9.1.00</t>
  </si>
  <si>
    <t>2.3.9.9.06</t>
  </si>
  <si>
    <t>24121503 - Cajas para emp(...)</t>
  </si>
  <si>
    <t>CAJAS DE CARTON CON TAPA Y LEYENDA EN LATERALES                                              Medidas de tapa 15 1/4 Ancho: 24 1/2 Profundidad: 2 3/4 Medida de Caja: 24 de largo Ancho: 15 1/2 profundidad: 10 pulgadas</t>
  </si>
  <si>
    <t>44121618 - Tijeras</t>
  </si>
  <si>
    <t>TIJERAS NO. 7</t>
  </si>
  <si>
    <t>44122003 - Carpetas</t>
  </si>
  <si>
    <t>CARPETAS PLASTICAS DE 2'' Y 3 AROS COLOR BLANCO</t>
  </si>
  <si>
    <t>CARPETAS PLASTICA DE 1'' Y 3 ANILLOS COLOR BLANCO</t>
  </si>
  <si>
    <t>CARPETAS PLASTICA DE 1'' Y 3 ANILLOS COLOR NEGRO</t>
  </si>
  <si>
    <t>CARPETAS PLASTICAS DE 3'' Y 3 ANILLOS COLOR BLANCO</t>
  </si>
  <si>
    <t>CARPETAS PLASTICAS DE 5'' Y 3 ANILLOS COLOR BLANCO</t>
  </si>
  <si>
    <t>44112005 - Libretas de ci(...)</t>
  </si>
  <si>
    <t>LIBRETAS RAYADAS 8 1/2*11</t>
  </si>
  <si>
    <t>LIBRETAS RAYADAS 5*8</t>
  </si>
  <si>
    <t>44121701 - Bolígrafos</t>
  </si>
  <si>
    <t>LAPICEROS COLOR AZUL</t>
  </si>
  <si>
    <t>FOLDERS SATINADOS CON BOLSILLOS NEGROS CAJA DE 25/1</t>
  </si>
  <si>
    <t>ÁCIDO MURIÁTICO</t>
  </si>
  <si>
    <t>GAL</t>
  </si>
  <si>
    <t>AMBIENTADOR EN GEL PARA AUTOS, AROMA FLORAL DE 70 GR.</t>
  </si>
  <si>
    <t>AMBIENTADOR EN GEL PARA AUTOS, AROMA VAINILLA DE 70 GR.</t>
  </si>
  <si>
    <t>AMBIENTADOR SÓLIDO, AROMA ESENCIA CANELA DE 6 ONZAS</t>
  </si>
  <si>
    <t>AMBIENTADOR SÓLIDO, AROMA ESENCIA FLORAL DE 6 ONZAS</t>
  </si>
  <si>
    <t>AMBIENTADOR SPRAY, AROMA CANELA</t>
  </si>
  <si>
    <t>AMBIENTADOR SPRAY, AROMA LAVANDA</t>
  </si>
  <si>
    <t>AMBIENTADOR SPRAY, AROMA VAINILLA</t>
  </si>
  <si>
    <t>LÍQUIDO ABRILLANTADOR DE LLANTAS</t>
  </si>
  <si>
    <t>BRILLO VERDE</t>
  </si>
  <si>
    <t>BRILLO VERDE CON ESPONJA</t>
  </si>
  <si>
    <t>CERA PARA PISOS</t>
  </si>
  <si>
    <t>CUBETA DE GOMA DE 15 LITROS PARA TRAPEAR, COLOR NEGRO</t>
  </si>
  <si>
    <t>CUBETA DE GOMA DE 15 LITROS PARA TRAPEAR, COLOR AZUL</t>
  </si>
  <si>
    <t>CUBO CON ESCURRIDOR DE 15 LITROS</t>
  </si>
  <si>
    <t>CUBO PLÁSTICO CON TAPA DE 36 GLS</t>
  </si>
  <si>
    <t>LIMPIA ROSETA</t>
  </si>
  <si>
    <t>DESENGRASANTE</t>
  </si>
  <si>
    <t>DESINFECTANTE LÍQUIDO</t>
  </si>
  <si>
    <t>DESINFECTANTE DE SUPERFICIE SPRAY</t>
  </si>
  <si>
    <t>ESCOBA PLÁSTICA</t>
  </si>
  <si>
    <t>ESCOBILLÓN</t>
  </si>
  <si>
    <t>DETERGENTE EN POLVO MULTIUSO, SACOS DE 30 LIBRAS</t>
  </si>
  <si>
    <t>FUNDAS 18 GLS, CALIBRE 150, FARDO DE 100/1</t>
  </si>
  <si>
    <t>FUNDAS 25 GLS, CALIBRE 150, FARDO DE 100/1</t>
  </si>
  <si>
    <t>FUNDAS 30 GLS, CALIBRE 150, FARDO DE 100/2</t>
  </si>
  <si>
    <t>GUANTES DE PROTECCIÓN PLÁSTICOS PARA USO DE LIMPIEZA, COLOR AMARILLO SIZE M</t>
  </si>
  <si>
    <t>GUANTES DE PROTECCIÓN PLÁSTICOS PARA USO DE LIMPIEZA, COLOR ROSADO SIZE L</t>
  </si>
  <si>
    <t>INSECTICIDA EN SPRAY</t>
  </si>
  <si>
    <t>JABÓN DE CUABA LÍQUIDO</t>
  </si>
  <si>
    <t>JABÓN PARA FREGAR LÍQUIDO</t>
  </si>
  <si>
    <t>JABÓN PARA EL LAVADO DE MANOS, LÍQUIDO</t>
  </si>
  <si>
    <t>LIMPIADOR DE CRISTALES</t>
  </si>
  <si>
    <t>LUSTRADOR DE MUEBLES</t>
  </si>
  <si>
    <t>PAPEL DE BAÑO REGULAR 48/1, FARDO</t>
  </si>
  <si>
    <t>PIEDRA AROMÁTICA PARA ORINALES, AROMA A LAVANDA</t>
  </si>
  <si>
    <t>PIEDRA AROMÁTICA PARA ORINALES, AROMA A VAINILLA</t>
  </si>
  <si>
    <t>RECOGEDOR DE BASURA PLÁSTICO CON PALO</t>
  </si>
  <si>
    <t>SHAMPOO PARA VEHÍCULO</t>
  </si>
  <si>
    <t xml:space="preserve">SUAPER DE ALGODÓN DE # 32 </t>
  </si>
  <si>
    <t>ZAFACÓN PLÁSTICO DE OFICINA 5 GL/ 19 L, SIN TAPA, COLOR NEGRO, RECTANGULAR</t>
  </si>
  <si>
    <t>ZAFACÓN PLÁSTICO PARA USO EXTERIOR 55 GL/CON RUEDA</t>
  </si>
  <si>
    <t>ROLLO DE LANILLA DE 20 YARDA</t>
  </si>
  <si>
    <t>TOALLA DE TELA SINTÉTICA DE POLYESTER, 16X16 PULGADAS, COLOR AMARILLO</t>
  </si>
  <si>
    <t>TOALLA DE TELA SINTÉTICA DE POLYESTER, 16X16 PULGADAS, COLOR BLANCO</t>
  </si>
  <si>
    <t>LIMPIADOR EN ESPUMA</t>
  </si>
  <si>
    <t>TOALLA DE TELA DE ALGODÓN PARA USO EN LA COCINA ABSORBENTE, TAMAÑO 15 X 25 PULGADA</t>
  </si>
  <si>
    <t>GOMA PARA SACAR AGUA CON PALO, MEDIDAS: 74.5 X 14 X 3 CM</t>
  </si>
  <si>
    <t>PASTILLA DE CLORO PARA CISTERNAS Y TINACOS, 200 GRS</t>
  </si>
  <si>
    <t>MASCARILLA QUIRÚRGICA AZUL, CAJA 50/1</t>
  </si>
  <si>
    <t>CAJ</t>
  </si>
  <si>
    <t>GEL ANTIBACTERIAL DE 16 ONZAS</t>
  </si>
  <si>
    <t>GUANTE PARA OBRERO/ JARDINERÍA MAMEY SIZE L</t>
  </si>
  <si>
    <t>GUANTE PARA OBRERO/ JARDINERÍA MAMEY SIZE M</t>
  </si>
  <si>
    <t>ZAFACÓN METÁLICO, COLOR NEGRO DE 13 PULGADAS, REDONDOS</t>
  </si>
  <si>
    <t>CUCHARA PLÁSTICA, 25/1, COLOR BLANCO</t>
  </si>
  <si>
    <t>SERVILLETAS, 500/1, COLOR BLANCO</t>
  </si>
  <si>
    <t>SERVILLETAS, 48/1, COLOR BLANCO</t>
  </si>
  <si>
    <t>SERVILLETA, TIPO TOALLA PARA LAS MANOS 24/1</t>
  </si>
  <si>
    <t>TENEDOR PLÁSTICO, 25/1, COLOR BLANCO</t>
  </si>
  <si>
    <t>VASOS PLÁSTICO, 25/1, TRANSPARENTE, 5 ONZAS</t>
  </si>
  <si>
    <t>VASOS PLÁSTICO, 25/1, TRANSPARENTE, 10 ONZAS</t>
  </si>
  <si>
    <t>VASOS PLÁSTICO, 25/1, TRANSPARENTE, 7 ONZAS</t>
  </si>
  <si>
    <t>VASOS CÓNICOS DE 4.5 ONZAS, CAJA 25/200 (5000)</t>
  </si>
  <si>
    <t>PAPEL TOALLA PARA COCINA, ROLLO</t>
  </si>
  <si>
    <t>GUANTES LÁTEX, SIZE S, CAJA 100/1</t>
  </si>
  <si>
    <t>GUANTES LÁTEX, SIZE M, CAJA 100/1</t>
  </si>
  <si>
    <t>GEL ANTIBACTERIAL, GALÓN</t>
  </si>
  <si>
    <t>ALCOHOL ISOPROPÍLICO DE 70%</t>
  </si>
  <si>
    <t>CLIP BILLETEROS 41 MM (CAJA 12/1)</t>
  </si>
  <si>
    <t>CLIP BILLETEROS 32 MM (CAJA 12/1)</t>
  </si>
  <si>
    <t>POST-IT NOTES 3X3 AMARILLO</t>
  </si>
  <si>
    <t>POST-IT NOTES 3X2 AMARILLO</t>
  </si>
  <si>
    <t>POST-IT NOTES 3X3 VARIOS COLORES</t>
  </si>
  <si>
    <t>POST-IT BANDERITAS 5 COLORES</t>
  </si>
  <si>
    <t>FELPA COLOR NEGRO</t>
  </si>
  <si>
    <t>RESALTADOR VERDE</t>
  </si>
  <si>
    <t>RESALTADOR ROSADO</t>
  </si>
  <si>
    <t>RESALTADOR AZUL</t>
  </si>
  <si>
    <t>GRAPADORAS METÁLICA STANDAR CAPACIDAD 25 HOJAS</t>
  </si>
  <si>
    <t>GRAPA ESTANDAR 26/6MM</t>
  </si>
  <si>
    <t>MÁQUINA PERFORADORA DE 3 HOYOS</t>
  </si>
  <si>
    <t>CARPETA PLÁSTICA DE 2" PULGADAS DE 3 HOYOS CON COVER COLOR BLANCO</t>
  </si>
  <si>
    <t>CARPETA PLÁSTICA DE 3" PULGADAS DE 3 HOYOS CON COVER COLOR BLANCO</t>
  </si>
  <si>
    <t>LIBRETAS RAYADAS 5 X 12"</t>
  </si>
  <si>
    <t>REGLA PLÁSTICA DE 30 CM</t>
  </si>
  <si>
    <t>SACAGRAPAS</t>
  </si>
  <si>
    <t>BANDEJAS PARA ESCRITORIO DE METAL KIT DE 3/1</t>
  </si>
  <si>
    <t>ARMAZÓN DE METAL P/ARCHIVO 8 1/2 X 11 (CAJA 6/1)</t>
  </si>
  <si>
    <t>ARMAZÓN DE METAL P/ARCHIVO 8 1/2 X 13 (CAJA 6/1)</t>
  </si>
  <si>
    <t>PAPEL BOND 8 1/2 X 14</t>
  </si>
  <si>
    <t>RESMA</t>
  </si>
  <si>
    <t>FOLDER MANILA, DISTINTOS COLORES 8 1/2 X11" (CAJA 100/1)</t>
  </si>
  <si>
    <t>UNIDAD</t>
  </si>
  <si>
    <t>PAPEL CARTULINA P/DIPLOMA, 8 1/2 X 11, COLOR AMARILLO</t>
  </si>
  <si>
    <t>PAPEL CARTULINA P/DIPLOMA, 8 1/2 X 11, COLOR BLANCA</t>
  </si>
  <si>
    <t>SOBRE MANILA 10 X 15 (UNIDAD)</t>
  </si>
  <si>
    <t>SOBRE MANILA 9 X 12 (UNIDAD)</t>
  </si>
  <si>
    <t>MAQUINARIA SUMADORA</t>
  </si>
  <si>
    <t>2.3.1.1.01</t>
  </si>
  <si>
    <t>50161814 - Azúcar o susti(...)</t>
  </si>
  <si>
    <t>AZÚCAR CREMA (PAQ. 5LB)</t>
  </si>
  <si>
    <t>PAQ.</t>
  </si>
  <si>
    <t>50201711 - Té instantáneo</t>
  </si>
  <si>
    <t>TE FRIO DE 4 LB ENVASE LATA, SABOR PONCHE DE FRUTAS</t>
  </si>
  <si>
    <t>50201714 - Cremas no láct(...)</t>
  </si>
  <si>
    <t>CREMORA 22 ONZAS</t>
  </si>
  <si>
    <t>TE FRIO DE 4 LB ENVASE LATA, SABOR LIMÓN</t>
  </si>
  <si>
    <t>50201706 - Café</t>
  </si>
  <si>
    <t>CAFÉ DE 1  LB</t>
  </si>
  <si>
    <t>44121634 - Rollos adhesiv(...)</t>
  </si>
  <si>
    <t>PEGAMENTOS STICK EN BARRA DE 40 GRAMOS</t>
  </si>
  <si>
    <t>CLIP BILLETEROS 15 MM (CAJA 12/1)</t>
  </si>
  <si>
    <t>CAJA</t>
  </si>
  <si>
    <t>CLIP BILLETEROS 50 MM (CAJA 12/1)</t>
  </si>
  <si>
    <t>44121802 - Fluido de corr(...)</t>
  </si>
  <si>
    <t>LÍQUIDO CORRECTOR TIPO BROCHA</t>
  </si>
  <si>
    <t>LÍQUIDO CORRECTOR TIPO LÁPIZ</t>
  </si>
  <si>
    <t>44121801 - Película o cin(...)</t>
  </si>
  <si>
    <t>BANDAS ELÁSTICAS</t>
  </si>
  <si>
    <t xml:space="preserve"> FOLDER AMARILLO 8-1/2 X 11 (100/1)</t>
  </si>
  <si>
    <t>44121716 - Resaltadores</t>
  </si>
  <si>
    <t>RESALTADOR AMARILLO</t>
  </si>
  <si>
    <t>RESALTADOR MAMEY</t>
  </si>
  <si>
    <t>44112001 - Libretas de di(...)</t>
  </si>
  <si>
    <t>LIBRO RECORD 300 PÁGINAS</t>
  </si>
  <si>
    <t>LIBRO RECORD 500 PÁGINAS</t>
  </si>
  <si>
    <t>TIJERA NO.7</t>
  </si>
  <si>
    <t>2.3.9.2.02</t>
  </si>
  <si>
    <t>44121804 - Borradores</t>
  </si>
  <si>
    <t>GOMA BORRADOR DE LECHE</t>
  </si>
  <si>
    <t>44101602 - Máquinas perfo(...)</t>
  </si>
  <si>
    <t xml:space="preserve"> PERFORADORA DE 2 HOYOS MÁQUINA</t>
  </si>
  <si>
    <t>31201505 - Cinta doble fa(...)</t>
  </si>
  <si>
    <t>CINTA DOBLE CARA DE 3/4</t>
  </si>
  <si>
    <t>31201512 - Cinta transpar(...)</t>
  </si>
  <si>
    <t>2.3.9.6.01</t>
  </si>
  <si>
    <t>26111702 - Pilas alcalina(...)</t>
  </si>
  <si>
    <t>BATERÍA ALCALINA AAA</t>
  </si>
  <si>
    <t>BATERÍA ALCALINA AA</t>
  </si>
  <si>
    <t>LIBRETAS RAYADAS 8-1/2 X 11"</t>
  </si>
  <si>
    <t>31201610 - Pegamentos</t>
  </si>
  <si>
    <t>PEGAMENTO EN GEL 60 ML</t>
  </si>
  <si>
    <t xml:space="preserve"> CLIP NO.1 REVESTIDO DE VINIL DE COLORES</t>
  </si>
  <si>
    <t xml:space="preserve"> CLIP NO.2 REVESTIDO DE VINIL DE COLORES</t>
  </si>
  <si>
    <t>PORTA CLIP METÁLICO NEGROS</t>
  </si>
  <si>
    <t>PORTA CLIP METÁLICO GRISES</t>
  </si>
  <si>
    <t>44121605 - Dispensadores (...)</t>
  </si>
  <si>
    <t>DISPENSADOR DE CINTA ADHESIVA 3/4</t>
  </si>
  <si>
    <t>44121619 - Tajalápices ma(...)</t>
  </si>
  <si>
    <t>SACAPUNTAS DE METAL</t>
  </si>
  <si>
    <t>44121904 - Repuestos de t(...)</t>
  </si>
  <si>
    <t>GOTERO DE TINTA AZUL</t>
  </si>
  <si>
    <t>GOTERO DE TINTA NEGRO</t>
  </si>
  <si>
    <t>GOTERO DE TINTA ROJO</t>
  </si>
  <si>
    <t>LÁPIZ DE CARBÓN GRAPHITE HB2</t>
  </si>
  <si>
    <t>LAPICEROS COLOR NEGRO</t>
  </si>
  <si>
    <t>2.3.3.1.01</t>
  </si>
  <si>
    <t>14111507 - Papel para imp(...)</t>
  </si>
  <si>
    <t>PAPEL BOND 8 1/2 X 13</t>
  </si>
  <si>
    <t>FOLDER MANILA AMARILLO 8 1/2 X 11 (CAJA 100/1)</t>
  </si>
  <si>
    <t>FOLDER MANILA AMARILLO 8 1/2 X 13 (CAJA 100/1)</t>
  </si>
  <si>
    <t>FOLDERS SATINADOS CON BOLSILLO AMARILLO (CAJA 25/1)</t>
  </si>
  <si>
    <t>FOLDERS SATINADOS CON BOLSILLO AZUL OSCURO (CAJA 25/1)</t>
  </si>
  <si>
    <t>FOLDERS SATINADOS CON BOLSILLO NEGRO (CAJA 25/1)</t>
  </si>
  <si>
    <t>FOLDERS SATINADOS CON BOLSILLO BLANCO (CAJA 25/1)</t>
  </si>
  <si>
    <t>FOLDERS SATINADOS CON BOLSILLO ROJO (CAJA 25/1)</t>
  </si>
  <si>
    <t>44122017 - Folders de col(...)</t>
  </si>
  <si>
    <t>FOLDERS DE COLGAR 8-1/2 X 11, (PENDAFLEX) (CAJA 25/1)</t>
  </si>
  <si>
    <t>FOLDERS DE COLGAR 8-1/2 X 13 (PENDAFLEX) (CAJA 25/1)</t>
  </si>
  <si>
    <t>14111530 - Papel de notas(...)</t>
  </si>
  <si>
    <t>PAPEL CARTULINA P/DIPLOMA, 8 1/2 X 11, COLOR CREMA</t>
  </si>
  <si>
    <t>44122015 - Respaldos para(...)</t>
  </si>
  <si>
    <t>SOBRE MANILA 10 X 17 (UNIDAD)</t>
  </si>
  <si>
    <t>HOJAS PLÁSTICAS PROTECTORAS TAMAÑO CARTA (8.5 X 11 PULGADAS), TRANSPARENTES CON ABERTURA EN LA PARTE SUPERIOR PARA CARPETAS DE 3 ANILLOS.</t>
  </si>
  <si>
    <t>44111905 - Tableros de bo(...)</t>
  </si>
  <si>
    <t>PIZARRA MIXTA (BLANCA/CORCHO)</t>
  </si>
  <si>
    <t>PAPEL BON 8 1/2 X 11</t>
  </si>
  <si>
    <t>FOLDERS SATINADOS CON BOLSILLO AMARILLO (CAJA 25/1).</t>
  </si>
  <si>
    <t>FOLDERS SATINADOS CON BOLSILLO AZÚL OSCURO (CAJA 25/1).</t>
  </si>
  <si>
    <t>FOLDERS SATINADOS CON BOLSILLO BLANCO (CAJA 25/1).</t>
  </si>
  <si>
    <t>2.2.2.2.01</t>
  </si>
  <si>
    <t>82121503 - Impresión digi(...)</t>
  </si>
  <si>
    <t>LIBRETAS DE 100 HOJAS A RAYAS EN PAPEL BOND 20, PORTADA Y CONTRAPORTADA IMPRESA EN CARTONITE A FULL COLOR DIGITAL 5.5 X 8.5", PEGADAS EN LA PARTE SUPERIOR</t>
  </si>
  <si>
    <t>SOBRE TIMBRADOS BLANCOS NO.10, CON LOGO DEL MINISTERIO.</t>
  </si>
  <si>
    <t>PAPEL TIMBRADO DEL MINC 8 1/2 X 11"</t>
  </si>
  <si>
    <t>SOBRES MANILA 9 X 12" TIMBRADOS</t>
  </si>
  <si>
    <t>SOBRES MANILA 10 X 13 TIMBRADOS</t>
  </si>
  <si>
    <t>SOBRES MANILA 6 X 9 TIMBRADOS</t>
  </si>
  <si>
    <t>SOBRE NO.10 TIMBRADO F/ C.500/1  (500X5= 2,500)</t>
  </si>
  <si>
    <t>47131828 - Limpiadores de(...)</t>
  </si>
  <si>
    <t>ALMOROL (LÍQUIDO ABRILLANDADOR  LLANTAS.)</t>
  </si>
  <si>
    <t>GLS.</t>
  </si>
  <si>
    <t>47121804 - Baldes para li(...)</t>
  </si>
  <si>
    <t>CUBO CON TAPA DE 36 GLS.</t>
  </si>
  <si>
    <t>47131801 - Limpiadores de(...)</t>
  </si>
  <si>
    <t>D´ ESCALIN (LIMPIA ROCETA)</t>
  </si>
  <si>
    <t>47131821 - Compuestos des(...)</t>
  </si>
  <si>
    <t>DESGRASANTES ANTI OXIDOS</t>
  </si>
  <si>
    <t>ESCOBILLÓN.</t>
  </si>
  <si>
    <t>47131824 - Limpiadores de(...)</t>
  </si>
  <si>
    <t>LIMPIADOR DE CRISTALES.</t>
  </si>
  <si>
    <t>2.3.7.2.06</t>
  </si>
  <si>
    <t>31211702 - Lustres</t>
  </si>
  <si>
    <t>LUSTRADOR DE MUEBLES.</t>
  </si>
  <si>
    <t>52151502 - Platos desecha(...)</t>
  </si>
  <si>
    <t>PLATO #5 DESECHABLES.</t>
  </si>
  <si>
    <t>PLATO SEMI HONDO #9 DESECHABLES.</t>
  </si>
  <si>
    <t>RECOGEDOR DE BASURA PLÁSTICA C/PALO.</t>
  </si>
  <si>
    <t>SERVILLETAS (FARDO 48/1).</t>
  </si>
  <si>
    <t>SERVILLETAS C-FORD (FARDO 24/1).</t>
  </si>
  <si>
    <t>SHAMPOO PARA VEHÍCULO.</t>
  </si>
  <si>
    <t>TOALLA DE TELA SINTÉTICA.</t>
  </si>
  <si>
    <t>TOALLA DE TELA DE ALGODÓN P/COCINA DE UNA YARDA</t>
  </si>
  <si>
    <t>CLORO GRANULADO.</t>
  </si>
  <si>
    <t>53131626 - Desinfectante (...)</t>
  </si>
  <si>
    <t>GEL ANTIBACTERIAL (MANITAS LIMPIAS 16 OZ.)</t>
  </si>
  <si>
    <t>FOLDERS MANILA 8 ½ X 11 (CAJA 100/1). 100 X 200 = 20,000</t>
  </si>
  <si>
    <t>AMBIENTADOR SOLIDO.</t>
  </si>
  <si>
    <t>27112903 - Rociador manua(...)</t>
  </si>
  <si>
    <t>ATOMIZADOR DE 16 OZ.</t>
  </si>
  <si>
    <t>47131602 - Almohadillas p(...)</t>
  </si>
  <si>
    <t>BRILLO VERDE.</t>
  </si>
  <si>
    <t>BRILLO VERDE CON ESPONJA.</t>
  </si>
  <si>
    <t>47131802 - Terminados o c(...)</t>
  </si>
  <si>
    <t>CERA PARA PISOS.</t>
  </si>
  <si>
    <t>CUBETA DE GOMA 15L. PARA TRAPEAR.</t>
  </si>
  <si>
    <t>CUBO C/ESCURRIDOR 15 L. PARA TRAPEAR.</t>
  </si>
  <si>
    <t>LABEL PARA FOLDERS.</t>
  </si>
  <si>
    <t>SOBRE MANILA 9 X 12.</t>
  </si>
  <si>
    <t>47131831 - Ácido muriátic(...)</t>
  </si>
  <si>
    <t>ÁCIDO MURIÁTICO.</t>
  </si>
  <si>
    <t>AMBIENTADOR EN GEL PARA AUTOS.</t>
  </si>
  <si>
    <t>47131811 - Productos de l(...)</t>
  </si>
  <si>
    <t>DETERGENTE EN POLVO MULTIUSO (SACO).</t>
  </si>
  <si>
    <t>LIBRA</t>
  </si>
  <si>
    <t>PAPEL TOALLA PARA COCINA (ROLLO).</t>
  </si>
  <si>
    <t>VASOS PLÁSTICOS 5 OZ (PAQ. 50/1).</t>
  </si>
  <si>
    <t>VASOS PLÁSTICOS 10 OZ.</t>
  </si>
  <si>
    <t>VASOS PLÁSTICOS 7 OZ (PAQ. 50/1).</t>
  </si>
  <si>
    <t>VASOS CÓNICOS 4.5 ONZAS.</t>
  </si>
  <si>
    <t>JABÓN LÍQUIDO LAVAPLATOS</t>
  </si>
  <si>
    <t>PAPEL BOND 8 ½ X 13.</t>
  </si>
  <si>
    <t>SOBRE MANILA 10 X 15.</t>
  </si>
  <si>
    <t>SOBRE MANILA 10 X 17.</t>
  </si>
  <si>
    <t>FOLDERS AMARILLOS 8 ½ X 11. (CAJA 100/1).</t>
  </si>
  <si>
    <t>FOLDERS AMARILLOS 8 ½ X 13. (CAJA 100/1).</t>
  </si>
  <si>
    <t>2.3.9.3.01</t>
  </si>
  <si>
    <t>42131606 - Máscaras quirú(...)</t>
  </si>
  <si>
    <t>MASCARILLAS QUIRÚRGICAS  AZULES (CAJA 50/1).</t>
  </si>
  <si>
    <t>ALCOHOL ISOPROPILOCO AL 70%</t>
  </si>
  <si>
    <t>LIMPIA CRISTALES EN SPRAY DE 32 OZ.</t>
  </si>
  <si>
    <t xml:space="preserve"> AZUCAR CREMA  (PAQ. 5/1)</t>
  </si>
  <si>
    <t>FELPA COLOR AZUL</t>
  </si>
  <si>
    <t>2.3.3.3.01</t>
  </si>
  <si>
    <t>14111514 - Blocs o cuader(...)</t>
  </si>
  <si>
    <t>LIBRETAS RAYADAS 8-1/2 X 11</t>
  </si>
  <si>
    <t>CAJA DE CARTÓN CON TAPA PARA ARCHIVAR DOCUMENTOS (15-1/4 ANCHO, PROFUNDIDAD 24-1/2 X 14)</t>
  </si>
  <si>
    <t>44111808 - Reglas t</t>
  </si>
  <si>
    <t>PORTA CLIP METÁLICO (50 NEGROS Y 50 GRISES)</t>
  </si>
  <si>
    <t>44111611 - Clips para bil(...)</t>
  </si>
  <si>
    <t>CLIP BILLETEROS 19 MM (CAJA 12/1)</t>
  </si>
  <si>
    <t>CLIP BILLETEROS 25 MM (CAJA 12/1)</t>
  </si>
  <si>
    <t>POST-IT NOTES 2X3 AMARILLO</t>
  </si>
  <si>
    <t>POST-IT NOTES 2X3 VARIOS COLORES</t>
  </si>
  <si>
    <t>PENDAFLEX 8-1/2X11,  FOLDERS DE COLGAR</t>
  </si>
  <si>
    <t>60121501 - Marcadores a b(...)</t>
  </si>
  <si>
    <t>14111531 - Papel libros o(...)</t>
  </si>
  <si>
    <t>PEGAMENTOS EN BARRA DE 40 GRAMOS</t>
  </si>
  <si>
    <t xml:space="preserve"> CLIP NO.1  REVESTIDO DE VINIL DE COLORES 12/1</t>
  </si>
  <si>
    <t>CLIP NO.2 REVESTIDO DE VINIL DE COLORES</t>
  </si>
  <si>
    <t>44111503 - Organizadores (...)</t>
  </si>
  <si>
    <t>60121223 - Pintura de acu(...)</t>
  </si>
  <si>
    <t>TEMPERA LÍQUIDA EN GARRAFA DE 500 ML</t>
  </si>
  <si>
    <t>2.3.9.4.01</t>
  </si>
  <si>
    <t>60121226 - Pinceles para (...)</t>
  </si>
  <si>
    <t>PINCELES PEQUEÑOS</t>
  </si>
  <si>
    <t>Materiales de limpieza e higiene</t>
  </si>
  <si>
    <t>CUBO CON TAPA DE 36 GLS</t>
  </si>
  <si>
    <t>Papel de escritorio</t>
  </si>
  <si>
    <t>PAPEL HILO CREMA TIMBRADO DEL MINC, 8 ½ X 11</t>
  </si>
  <si>
    <t>29/52018</t>
  </si>
  <si>
    <t xml:space="preserve">PAPEL HILO CREMA 8 1/2 X 11 TIMBRADO  C/L  </t>
  </si>
  <si>
    <t>Productos de papel y cartón</t>
  </si>
  <si>
    <t xml:space="preserve">PAPEL CARTULINA P/DIPLOMA </t>
  </si>
  <si>
    <t>22/92017</t>
  </si>
  <si>
    <t>PAPEL PARA SUMADORA</t>
  </si>
  <si>
    <t>19/12/2019</t>
  </si>
  <si>
    <t>Útiles y materiales de escritorio, oficina e informática</t>
  </si>
  <si>
    <t>FOLDERS AMARILLOS 8 1/2 X 13</t>
  </si>
  <si>
    <t>18/12/2018</t>
  </si>
  <si>
    <t xml:space="preserve">FOLDERS AMARILLOS 8 1/2 X 13 </t>
  </si>
  <si>
    <t>FOLDERS AMARILLOS 8 1/2 X 14</t>
  </si>
  <si>
    <t>SOBRE NO.10 TIMBRADO F/ C. (NUEVO LOGO)</t>
  </si>
  <si>
    <t>SOBRE BLANCO NO.10 PARA CARTA 500/1</t>
  </si>
  <si>
    <t>26/9/2017</t>
  </si>
  <si>
    <t xml:space="preserve">SOBRE NO.10 TIMBRADO F/COLOR (LOGO VIEJO) </t>
  </si>
  <si>
    <t>19/02/2020</t>
  </si>
  <si>
    <t>SOBRE EN HILO CREMA NO.10 P/CARTA</t>
  </si>
  <si>
    <t>13/11/2018</t>
  </si>
  <si>
    <t>SOBRE NO.10 HILO CREMA TIMBRADO</t>
  </si>
  <si>
    <t>SOBRE MANILA MONEDERO 4 x 7</t>
  </si>
  <si>
    <t xml:space="preserve">SOBRE MANILA  6 X 9 </t>
  </si>
  <si>
    <t>SOBRE S MANILA 9X 12</t>
  </si>
  <si>
    <t>SOBRE MANILA 9 X 12 TIMBRADOS</t>
  </si>
  <si>
    <t>SOBRE MANILA 10X 13</t>
  </si>
  <si>
    <t>SOBRE MANILA 10 X 13 TIMBRADOS</t>
  </si>
  <si>
    <t xml:space="preserve">SOBRE MANILA 10 X 13 </t>
  </si>
  <si>
    <t>SOBRE MANILA 10 X 15</t>
  </si>
  <si>
    <t>28/02/2017</t>
  </si>
  <si>
    <t xml:space="preserve">SOBRE MANILA  6 X 9 TIMBRADO </t>
  </si>
  <si>
    <t>SOBRE MANILA 9 X 12 TIMBRADO</t>
  </si>
  <si>
    <t>PORTADA DE CARTON P/ENCUADERNAR</t>
  </si>
  <si>
    <t>PORTADAS PLASTICAS P/ENCUADERNAR</t>
  </si>
  <si>
    <t>LIBRO RECORD 300 PAGINAS</t>
  </si>
  <si>
    <t>LIBRO RECORD 500 PAGINAS</t>
  </si>
  <si>
    <t>LABEL MACCO ML-1400 (1 1/3 X 4") (HOJAS)</t>
  </si>
  <si>
    <t>22/09/2017</t>
  </si>
  <si>
    <t>LABEL MACCO ML-1000 (2 X 4") (HOJAS)</t>
  </si>
  <si>
    <t>20/12/2018</t>
  </si>
  <si>
    <t>LABEL PARA CD/DVD (HOJAS)</t>
  </si>
  <si>
    <t xml:space="preserve">LABEL CLEAR MAILING 8662 (1 1/3 X 4 1/4)  </t>
  </si>
  <si>
    <t>LABEL EVERY CLEAR 5663 (2" X 4") (HOJAS)</t>
  </si>
  <si>
    <t>LABEL MACCO ML- 3000 (1" X 2 5/8) (HOJA)</t>
  </si>
  <si>
    <t>ROLLO PAPEL TERMICO 2 1/4 x 50</t>
  </si>
  <si>
    <t>LAPICEROS FIJOS DE ESCRITORIO</t>
  </si>
  <si>
    <t>LAPICES DE CARBON</t>
  </si>
  <si>
    <t>ESPIRALES 16MM (1 5/8)</t>
  </si>
  <si>
    <t>ESPIRALES  16MM (1 5/8)</t>
  </si>
  <si>
    <t>FELPAS ROJAS</t>
  </si>
  <si>
    <t>REGLAS PLASTICAS 30 CM</t>
  </si>
  <si>
    <t>GANCHO PARA FOLDER  (CAJA 100/1)</t>
  </si>
  <si>
    <t>CAJITA</t>
  </si>
  <si>
    <t>CLIPS BILLETEROS 25MM</t>
  </si>
  <si>
    <t>PORTA CLIPS</t>
  </si>
  <si>
    <t>2.3.9.9.01</t>
  </si>
  <si>
    <t>Productos y Utiles Varios  n.i.p</t>
  </si>
  <si>
    <t>CINTA ADHESIVA DOBLE CARA</t>
  </si>
  <si>
    <t>2.3.9.2.0.1</t>
  </si>
  <si>
    <t>CHINCHETAS</t>
  </si>
  <si>
    <t>TABLAS PLASTICA CON GANCHO 8.5 X11</t>
  </si>
  <si>
    <t>TABLAS PLASTICA CON GANCHO 8.5 X12</t>
  </si>
  <si>
    <t>MINI DV</t>
  </si>
  <si>
    <t>ESPIRALES 12MM (1/2)</t>
  </si>
  <si>
    <t>ESPIRALES 12 MM (1/2)</t>
  </si>
  <si>
    <t>ESPIRALES 8MM (5/16)</t>
  </si>
  <si>
    <t>ESPIRALES 10MM (3/8)</t>
  </si>
  <si>
    <t>ESPIRALES 10 MM (3/8)</t>
  </si>
  <si>
    <t>ESPIRALES 19MM (3/4)</t>
  </si>
  <si>
    <t>EGA 16 ONZA</t>
  </si>
  <si>
    <t>MARCADORES DE AGUA P/PIZARRA (POINTER)</t>
  </si>
  <si>
    <t>PEGAMENTO EN BARRA 40 GRS.</t>
  </si>
  <si>
    <t>Productos de artes gráficas</t>
  </si>
  <si>
    <t>REQUERIMIENTO DE ALMACÉN (DESDE EL NO. 0001)</t>
  </si>
  <si>
    <t>29/05/2018</t>
  </si>
  <si>
    <t>TALONARIO DE REQUERIMIENTO DE ALMACÉN</t>
  </si>
  <si>
    <t>2.3.6.3.06</t>
  </si>
  <si>
    <t>Productos metálicos</t>
  </si>
  <si>
    <t>ARMAZÓN 8 1/2 X 11</t>
  </si>
  <si>
    <t>ARMAZON DE METAL P/ARCHIVO 8 1/2 X 13</t>
  </si>
  <si>
    <t>CD EN BLANCO CON CARATULA</t>
  </si>
  <si>
    <t>CD EN BLANCO</t>
  </si>
  <si>
    <t>DVD EN BLANCO CON CARATULA</t>
  </si>
  <si>
    <t>DVD EN BLANCO</t>
  </si>
  <si>
    <t>MARCADOR PARA CD</t>
  </si>
  <si>
    <t>FELPAS NEGRAS</t>
  </si>
  <si>
    <t>2.3.5.5.01</t>
  </si>
  <si>
    <t>Artículos de plástico</t>
  </si>
  <si>
    <t>HOJAS PLASTICAS PROTECTORAS (PAQ 100/1)</t>
  </si>
  <si>
    <t>LAPICEROS COLOR AZUL 12/1   (400 DOC.)</t>
  </si>
  <si>
    <t>LAPICEROS ROJO</t>
  </si>
  <si>
    <t>LAPICEROS DE DIFERENTES COLORES</t>
  </si>
  <si>
    <t>2.3.9.2.0.2</t>
  </si>
  <si>
    <t>Útiles y materiales escolares y de enseñanzas</t>
  </si>
  <si>
    <t>BORRADOR DE PIZARRA</t>
  </si>
  <si>
    <t>TIZA BLANCA (12/1)</t>
  </si>
  <si>
    <t>PORTA TARJETAS PARA ESCRITORIOS</t>
  </si>
  <si>
    <t>BANDEJAS DE PARED PARA ARCHIVAR</t>
  </si>
  <si>
    <t>MASKING TAPE (DUCT TAPE 1.89 X60)</t>
  </si>
  <si>
    <t>MASKING TAPE (DUT TAPE 1.89 X 60 YARDAS</t>
  </si>
  <si>
    <t>23/08/2018</t>
  </si>
  <si>
    <t>TINTA HP 96 NEGRO</t>
  </si>
  <si>
    <t>TONER HP 49 A</t>
  </si>
  <si>
    <t>TONER HP 42A</t>
  </si>
  <si>
    <t>20/07/2017</t>
  </si>
  <si>
    <t>CINTA EPSON ERC 38B</t>
  </si>
  <si>
    <t>16/04/2013</t>
  </si>
  <si>
    <t>TINTA LEXMARK 17</t>
  </si>
  <si>
    <t>TONER CANON 104</t>
  </si>
  <si>
    <t>TONER SHARP AL-100 TDN</t>
  </si>
  <si>
    <t>TINTA HP 920 YELLOW</t>
  </si>
  <si>
    <t>TINTA HP 920 CYAN</t>
  </si>
  <si>
    <t>29/07/2017</t>
  </si>
  <si>
    <t>TINTA HP 901 COLOR</t>
  </si>
  <si>
    <t>TINTA HP 97 COLOR</t>
  </si>
  <si>
    <t>CINTA DE 2 COLORES  P/MAQ. SUMADORA SHARP</t>
  </si>
  <si>
    <t>CINTA BROTHERS PC 301</t>
  </si>
  <si>
    <t>TINTA HP 920 XL MAGENTA</t>
  </si>
  <si>
    <t>TINTA HP 920 MAGENTA</t>
  </si>
  <si>
    <t>18/07/2017</t>
  </si>
  <si>
    <t>TINTA HP 901 NEGRO</t>
  </si>
  <si>
    <t>CINTA KORES 167</t>
  </si>
  <si>
    <t>TONER SHARP AR 016-T</t>
  </si>
  <si>
    <t>TONER HP 49 X NEGRO</t>
  </si>
  <si>
    <t>TONER HP 51 A</t>
  </si>
  <si>
    <t>CINTA MAQUINA DE ESCRIBIR PANASONIC</t>
  </si>
  <si>
    <t>TONER SHARP 310 NTD</t>
  </si>
  <si>
    <t>18/11/2016</t>
  </si>
  <si>
    <t>TINTA HP 88 YELLOW</t>
  </si>
  <si>
    <t>29/06/2017</t>
  </si>
  <si>
    <t>TINTA HP 75 COLOR</t>
  </si>
  <si>
    <t>TINTA HP 951 XL YELLOW</t>
  </si>
  <si>
    <t>TINTA HP 951 XL CYAN</t>
  </si>
  <si>
    <t>TINTA HP 951 XL MAGENTA</t>
  </si>
  <si>
    <t>TONER HP (CF210A) 131A NEGRO</t>
  </si>
  <si>
    <t>TONER HP (CF211A) 131A  CYAN</t>
  </si>
  <si>
    <t>TONER HP (CF212A) 131A YELLOW</t>
  </si>
  <si>
    <t>TINTA HP 88 NEGRO</t>
  </si>
  <si>
    <t>TINTA HP 88 MAGENTA</t>
  </si>
  <si>
    <t>TINTA HP 88 CYAN</t>
  </si>
  <si>
    <t>TONER HP (CF213A)  131A MAGENTA</t>
  </si>
  <si>
    <t>22/12/2016</t>
  </si>
  <si>
    <t>TONER HP (CF350A)  130A NEGRO</t>
  </si>
  <si>
    <t>TONER HP (CF351A)  130A CYAN</t>
  </si>
  <si>
    <t>GOTERO DE TINTA ROJA</t>
  </si>
  <si>
    <t>TONER HP (CF353A)  130A MAGENTA</t>
  </si>
  <si>
    <t>TONER HP (CB540A)  125A NEGRO</t>
  </si>
  <si>
    <t>TONER HP (CB542A)  125A MAGENTA</t>
  </si>
  <si>
    <t>CARTUCHO HP 662 XL NEGRO</t>
  </si>
  <si>
    <t>TINTA HP 920XL YELLOW</t>
  </si>
  <si>
    <t>TONER HP (CB541A)  125A CYAN</t>
  </si>
  <si>
    <t>TONER HP 124A - Q6003 MAGENTA</t>
  </si>
  <si>
    <t>20/07/2018</t>
  </si>
  <si>
    <t>ESCOBILLA PARA INODORO</t>
  </si>
  <si>
    <t>20/12/2019</t>
  </si>
  <si>
    <t>15/01/2020</t>
  </si>
  <si>
    <t>LAVAPLATOS EN CREMA</t>
  </si>
  <si>
    <t>Bolsas de basu(…..)</t>
  </si>
  <si>
    <t>FUNDAS DE 18 GLS. CALIBRE 150 (FARDO 100/1).</t>
  </si>
  <si>
    <t>27/04/2020</t>
  </si>
  <si>
    <t>24/08/2018</t>
  </si>
  <si>
    <t>FAROLA</t>
  </si>
  <si>
    <t>DESENGRASANTE ANTI OXIDO</t>
  </si>
  <si>
    <t>GALONES</t>
  </si>
  <si>
    <t>2.3.7.2.99</t>
  </si>
  <si>
    <t>Otros productos químicos y conexos</t>
  </si>
  <si>
    <t xml:space="preserve">UNIDAD </t>
  </si>
  <si>
    <t>Producto de l(…..)</t>
  </si>
  <si>
    <t>DETERGENTE EN POLVO MULTIUSO 30/1 LBS. (30 X 10)= 300</t>
  </si>
  <si>
    <t>LIBRAS</t>
  </si>
  <si>
    <t>DETERGENTE EN POLVO (ACE) ( 30/1) (SACOS )</t>
  </si>
  <si>
    <t>30/04/2019</t>
  </si>
  <si>
    <t>2.3.2.3.01</t>
  </si>
  <si>
    <t>Prendas y accesorios de vestir</t>
  </si>
  <si>
    <t>GUANTES DE TELA</t>
  </si>
  <si>
    <t>PARES</t>
  </si>
  <si>
    <t>Jabones</t>
  </si>
  <si>
    <t>JABON LIQUIDO LAVAPLATOS</t>
  </si>
  <si>
    <t>ALMOROL SILICON</t>
  </si>
  <si>
    <t>ALMOROL SILICÓN</t>
  </si>
  <si>
    <t>GALON</t>
  </si>
  <si>
    <t>Útiles de cocina y comedor</t>
  </si>
  <si>
    <t>VASOS DESECHABLES DE 5 ONZAS.</t>
  </si>
  <si>
    <t>26/04/2019</t>
  </si>
  <si>
    <t>SERVILLETAS FACIALES (KLINEX)</t>
  </si>
  <si>
    <t>Refrescador de (….)</t>
  </si>
  <si>
    <t>GUANTES PLÁSTICOS PARA LIMPIEZA 50 S 100 M 50 L (PARES)</t>
  </si>
  <si>
    <t>VASOS PLASTICOS 12 ONZAS</t>
  </si>
  <si>
    <t>PAQUETE</t>
  </si>
  <si>
    <t>Productos químicos de uso personal y de laboratorios</t>
  </si>
  <si>
    <t>GEL ANTIBACTERIAL 16 OZ</t>
  </si>
  <si>
    <t>GOMA PARA SACAR AGUA</t>
  </si>
  <si>
    <t>Útiles menores médico quirúrgicos y de laboratorio</t>
  </si>
  <si>
    <t>MASCARILLAS DESECHABLES  DE TELA</t>
  </si>
  <si>
    <t>TINTA HP 950 XL NEGRO</t>
  </si>
  <si>
    <t>TONER SHARP AL- 2031 AL-204 DT</t>
  </si>
  <si>
    <t xml:space="preserve"> SERVILLETAS C-FORD 24/1. (50 X 24)= 1200</t>
  </si>
  <si>
    <t>CARTUCHO HP 920XL NEGRO</t>
  </si>
  <si>
    <t>PLATOS DESECHABLES SEMI HONDO #9.</t>
  </si>
  <si>
    <t>CUBO C/ ESCURRIDOR 15L. PARA TRAPEAR.</t>
  </si>
  <si>
    <t>LIMPIADOR DE PISOS EN POLVO</t>
  </si>
  <si>
    <t>ATOMIFICADOR DE 16 ONZA</t>
  </si>
  <si>
    <t xml:space="preserve">LUSTRADOR P/ MUEBLES ( CAOBIN) </t>
  </si>
  <si>
    <t>LUSTRADOR PARA MUEBLES (1/2 GAL.)</t>
  </si>
  <si>
    <t>20/10/2017</t>
  </si>
  <si>
    <t>CARRO CON EXPRIMIDOR</t>
  </si>
  <si>
    <t>15/05/2020</t>
  </si>
  <si>
    <t>GUANTES DE JARDINERO CON HUELLAS</t>
  </si>
  <si>
    <t>MASCARILLAS KN95</t>
  </si>
  <si>
    <t>AEROSOL DESINFECTANTE DE SUPERFICIES Y AMBIENTAL</t>
  </si>
  <si>
    <t xml:space="preserve"> VISERAS TIPO LENTES</t>
  </si>
  <si>
    <t>TOTAL</t>
  </si>
  <si>
    <t>Existencia MARZO</t>
  </si>
  <si>
    <t xml:space="preserve"> Valor en RD$ </t>
  </si>
  <si>
    <t>PAPEL JUNIOR PARA DISPENSADOR BOHM, 12/1, FARDO</t>
  </si>
  <si>
    <t xml:space="preserve"> Sorayda I. Veras</t>
  </si>
  <si>
    <t xml:space="preserve"> Encargada División de Almacén y Suministro</t>
  </si>
  <si>
    <t xml:space="preserve">Los códigos de Bienes Nacionales NO aplican para esta relación de Materiales gastables.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</si>
  <si>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NOTA: </t>
    </r>
    <r>
      <rPr>
        <sz val="18"/>
        <rFont val="Arial"/>
        <family val="2"/>
      </rPr>
      <t>Por error el papel de junior para dispensador fue ingresado en el  inventario 223 unidad y se recibieron 223 fardo (12/1)</t>
    </r>
  </si>
  <si>
    <t xml:space="preserve">Correspondiente al trimestre enero-marzo de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</si>
</sst>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/mm/yyyy"/>
    <numFmt numFmtId="165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u/>
      <sz val="14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8"/>
      <color theme="1"/>
      <name val="Arial"/>
      <family val="2"/>
    </font>
    <font>
      <b/>
      <u/>
      <sz val="18"/>
      <color theme="1"/>
      <name val="Arial"/>
      <family val="2"/>
    </font>
    <font>
      <sz val="18"/>
      <color theme="1"/>
      <name val="Arial"/>
      <family val="2"/>
    </font>
    <font>
      <b/>
      <sz val="18"/>
      <color theme="1"/>
      <name val="Arial Black"/>
      <family val="2"/>
    </font>
    <font>
      <b/>
      <sz val="14"/>
      <color theme="1"/>
      <name val="Arial Black"/>
      <family val="2"/>
    </font>
    <font>
      <sz val="12"/>
      <color theme="1"/>
      <name val="Times New Roman"/>
      <family val="1"/>
    </font>
    <font>
      <b/>
      <sz val="16"/>
      <name val="Arial"/>
      <family val="2"/>
    </font>
    <font>
      <b/>
      <sz val="18"/>
      <name val="Arial"/>
      <family val="2"/>
    </font>
    <font>
      <sz val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153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right" vertical="center"/>
    </xf>
    <xf numFmtId="43" fontId="2" fillId="2" borderId="0" xfId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3" fontId="3" fillId="2" borderId="0" xfId="1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3" fontId="3" fillId="3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3" fontId="3" fillId="2" borderId="0" xfId="1" applyFont="1" applyFill="1" applyAlignment="1">
      <alignment horizontal="center" vertical="center"/>
    </xf>
    <xf numFmtId="43" fontId="2" fillId="2" borderId="0" xfId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43" fontId="3" fillId="2" borderId="0" xfId="1" applyFont="1" applyFill="1" applyAlignment="1">
      <alignment horizontal="left" vertical="center"/>
    </xf>
    <xf numFmtId="43" fontId="3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43" fontId="4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vertical="center"/>
    </xf>
    <xf numFmtId="14" fontId="2" fillId="2" borderId="0" xfId="0" applyNumberFormat="1" applyFont="1" applyFill="1" applyAlignment="1">
      <alignment horizontal="left" vertical="center" wrapText="1"/>
    </xf>
    <xf numFmtId="14" fontId="2" fillId="2" borderId="0" xfId="0" applyNumberFormat="1" applyFont="1" applyFill="1" applyAlignment="1">
      <alignment horizontal="center" vertical="center" wrapText="1"/>
    </xf>
    <xf numFmtId="43" fontId="3" fillId="2" borderId="0" xfId="1" applyFont="1" applyFill="1" applyAlignment="1">
      <alignment horizontal="right" vertical="center"/>
    </xf>
    <xf numFmtId="43" fontId="3" fillId="2" borderId="0" xfId="1" applyFont="1" applyFill="1" applyBorder="1" applyAlignment="1">
      <alignment vertical="center"/>
    </xf>
    <xf numFmtId="0" fontId="2" fillId="2" borderId="0" xfId="0" applyFont="1" applyFill="1" applyAlignment="1">
      <alignment horizontal="right" vertical="center"/>
    </xf>
    <xf numFmtId="43" fontId="3" fillId="2" borderId="0" xfId="0" applyNumberFormat="1" applyFont="1" applyFill="1" applyAlignment="1">
      <alignment horizontal="right" vertical="center"/>
    </xf>
    <xf numFmtId="165" fontId="2" fillId="2" borderId="0" xfId="0" applyNumberFormat="1" applyFont="1" applyFill="1" applyAlignment="1">
      <alignment vertical="center"/>
    </xf>
    <xf numFmtId="43" fontId="2" fillId="2" borderId="0" xfId="1" applyFont="1" applyFill="1" applyBorder="1" applyAlignment="1">
      <alignment horizontal="right" vertical="center"/>
    </xf>
    <xf numFmtId="43" fontId="2" fillId="2" borderId="0" xfId="1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0" fontId="2" fillId="5" borderId="0" xfId="0" applyFont="1" applyFill="1" applyAlignment="1">
      <alignment horizontal="center" vertical="center"/>
    </xf>
    <xf numFmtId="43" fontId="3" fillId="2" borderId="0" xfId="1" applyFont="1" applyFill="1" applyBorder="1" applyAlignment="1">
      <alignment horizontal="right" vertical="center"/>
    </xf>
    <xf numFmtId="43" fontId="3" fillId="2" borderId="0" xfId="1" applyFont="1" applyFill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right" vertical="center" wrapText="1"/>
    </xf>
    <xf numFmtId="43" fontId="8" fillId="2" borderId="0" xfId="1" applyFont="1" applyFill="1" applyAlignment="1">
      <alignment horizontal="right" vertical="center" wrapText="1"/>
    </xf>
    <xf numFmtId="0" fontId="8" fillId="2" borderId="0" xfId="0" applyFont="1" applyFill="1" applyAlignment="1">
      <alignment horizontal="right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43" fontId="16" fillId="2" borderId="4" xfId="1" applyFont="1" applyFill="1" applyBorder="1" applyAlignment="1">
      <alignment horizontal="center" vertical="center" wrapText="1"/>
    </xf>
    <xf numFmtId="43" fontId="16" fillId="2" borderId="5" xfId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4" fontId="17" fillId="2" borderId="2" xfId="0" applyNumberFormat="1" applyFont="1" applyFill="1" applyBorder="1" applyAlignment="1">
      <alignment horizontal="center" vertical="center"/>
    </xf>
    <xf numFmtId="14" fontId="17" fillId="2" borderId="2" xfId="0" applyNumberFormat="1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center" vertical="center" wrapText="1"/>
    </xf>
    <xf numFmtId="165" fontId="10" fillId="2" borderId="2" xfId="0" applyNumberFormat="1" applyFont="1" applyFill="1" applyBorder="1" applyAlignment="1">
      <alignment horizontal="center" vertical="center"/>
    </xf>
    <xf numFmtId="43" fontId="17" fillId="2" borderId="2" xfId="1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165" fontId="17" fillId="2" borderId="2" xfId="0" applyNumberFormat="1" applyFont="1" applyFill="1" applyBorder="1" applyAlignment="1">
      <alignment horizontal="right" vertical="center"/>
    </xf>
    <xf numFmtId="14" fontId="17" fillId="2" borderId="2" xfId="0" applyNumberFormat="1" applyFont="1" applyFill="1" applyBorder="1" applyAlignment="1">
      <alignment horizontal="right" vertical="center"/>
    </xf>
    <xf numFmtId="43" fontId="10" fillId="2" borderId="2" xfId="1" applyFont="1" applyFill="1" applyBorder="1" applyAlignment="1">
      <alignment horizontal="right" vertical="center"/>
    </xf>
    <xf numFmtId="43" fontId="17" fillId="2" borderId="2" xfId="1" applyFont="1" applyFill="1" applyBorder="1" applyAlignment="1">
      <alignment horizontal="right" vertical="center"/>
    </xf>
    <xf numFmtId="0" fontId="17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8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left" vertical="center" wrapText="1"/>
    </xf>
    <xf numFmtId="0" fontId="18" fillId="4" borderId="0" xfId="0" applyFont="1" applyFill="1" applyAlignment="1">
      <alignment vertical="center"/>
    </xf>
    <xf numFmtId="0" fontId="18" fillId="5" borderId="0" xfId="0" applyFont="1" applyFill="1" applyAlignment="1">
      <alignment horizontal="center" vertical="center"/>
    </xf>
    <xf numFmtId="43" fontId="18" fillId="2" borderId="0" xfId="1" applyFont="1" applyFill="1" applyAlignment="1">
      <alignment horizontal="right" vertical="center"/>
    </xf>
    <xf numFmtId="43" fontId="18" fillId="2" borderId="0" xfId="1" applyFont="1" applyFill="1" applyAlignment="1">
      <alignment vertical="center"/>
    </xf>
    <xf numFmtId="14" fontId="18" fillId="2" borderId="0" xfId="0" applyNumberFormat="1" applyFont="1" applyFill="1" applyAlignment="1">
      <alignment horizontal="left" vertical="center" wrapText="1"/>
    </xf>
    <xf numFmtId="14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horizontal="left" vertical="center" wrapText="1"/>
    </xf>
    <xf numFmtId="43" fontId="17" fillId="2" borderId="2" xfId="1" applyFont="1" applyFill="1" applyBorder="1" applyAlignment="1">
      <alignment horizontal="center" vertical="center" wrapText="1"/>
    </xf>
    <xf numFmtId="43" fontId="17" fillId="2" borderId="2" xfId="1" applyFont="1" applyFill="1" applyBorder="1" applyAlignment="1">
      <alignment vertical="center" wrapText="1"/>
    </xf>
    <xf numFmtId="43" fontId="18" fillId="2" borderId="2" xfId="1" applyFont="1" applyFill="1" applyBorder="1" applyAlignment="1">
      <alignment vertical="center"/>
    </xf>
    <xf numFmtId="14" fontId="18" fillId="2" borderId="2" xfId="0" applyNumberFormat="1" applyFont="1" applyFill="1" applyBorder="1" applyAlignment="1">
      <alignment horizontal="left" vertical="center" wrapText="1"/>
    </xf>
    <xf numFmtId="14" fontId="18" fillId="2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vertical="center" wrapText="1"/>
    </xf>
    <xf numFmtId="2" fontId="18" fillId="2" borderId="2" xfId="0" applyNumberFormat="1" applyFont="1" applyFill="1" applyBorder="1" applyAlignment="1">
      <alignment horizontal="center" vertical="center" wrapText="1"/>
    </xf>
    <xf numFmtId="43" fontId="18" fillId="2" borderId="2" xfId="1" applyFont="1" applyFill="1" applyBorder="1" applyAlignment="1">
      <alignment horizontal="left" vertical="center" wrapText="1"/>
    </xf>
    <xf numFmtId="43" fontId="18" fillId="2" borderId="2" xfId="1" applyFont="1" applyFill="1" applyBorder="1" applyAlignment="1">
      <alignment horizontal="center" vertical="center" wrapText="1"/>
    </xf>
    <xf numFmtId="43" fontId="18" fillId="2" borderId="2" xfId="1" applyFont="1" applyFill="1" applyBorder="1" applyAlignment="1">
      <alignment horizontal="right" vertical="center" wrapText="1"/>
    </xf>
    <xf numFmtId="165" fontId="18" fillId="2" borderId="2" xfId="0" applyNumberFormat="1" applyFont="1" applyFill="1" applyBorder="1" applyAlignment="1">
      <alignment horizontal="left" vertical="center" wrapText="1"/>
    </xf>
    <xf numFmtId="14" fontId="18" fillId="2" borderId="0" xfId="0" applyNumberFormat="1" applyFont="1" applyFill="1" applyAlignment="1">
      <alignment horizontal="center" vertical="center" wrapText="1"/>
    </xf>
    <xf numFmtId="43" fontId="17" fillId="2" borderId="0" xfId="1" applyFont="1" applyFill="1" applyAlignment="1">
      <alignment horizontal="right" vertical="center"/>
    </xf>
    <xf numFmtId="43" fontId="17" fillId="2" borderId="0" xfId="1" applyFont="1" applyFill="1" applyBorder="1" applyAlignment="1">
      <alignment vertical="center"/>
    </xf>
    <xf numFmtId="14" fontId="2" fillId="2" borderId="6" xfId="0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43" fontId="2" fillId="2" borderId="2" xfId="1" applyFont="1" applyFill="1" applyBorder="1" applyAlignment="1">
      <alignment horizontal="center" vertical="center"/>
    </xf>
    <xf numFmtId="0" fontId="2" fillId="2" borderId="2" xfId="1" applyNumberFormat="1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horizontal="right" vertical="center" wrapText="1"/>
    </xf>
    <xf numFmtId="43" fontId="2" fillId="2" borderId="2" xfId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43" fontId="2" fillId="2" borderId="4" xfId="1" applyFont="1" applyFill="1" applyBorder="1" applyAlignment="1">
      <alignment horizontal="center" vertical="center"/>
    </xf>
    <xf numFmtId="0" fontId="2" fillId="2" borderId="4" xfId="1" applyNumberFormat="1" applyFont="1" applyFill="1" applyBorder="1" applyAlignment="1">
      <alignment horizontal="center" vertical="center"/>
    </xf>
    <xf numFmtId="43" fontId="2" fillId="2" borderId="4" xfId="1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wrapText="1"/>
    </xf>
    <xf numFmtId="43" fontId="4" fillId="2" borderId="4" xfId="1" applyFont="1" applyFill="1" applyBorder="1" applyAlignment="1">
      <alignment horizontal="center" vertical="center"/>
    </xf>
    <xf numFmtId="0" fontId="4" fillId="2" borderId="4" xfId="1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center" vertical="center"/>
    </xf>
    <xf numFmtId="0" fontId="4" fillId="2" borderId="2" xfId="1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3" fontId="4" fillId="2" borderId="2" xfId="0" applyNumberFormat="1" applyFont="1" applyFill="1" applyBorder="1" applyAlignment="1">
      <alignment horizontal="center"/>
    </xf>
    <xf numFmtId="43" fontId="4" fillId="2" borderId="2" xfId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43" fontId="4" fillId="2" borderId="2" xfId="1" applyFont="1" applyFill="1" applyBorder="1" applyAlignment="1">
      <alignment horizontal="right" vertical="center" wrapText="1"/>
    </xf>
    <xf numFmtId="14" fontId="4" fillId="2" borderId="6" xfId="0" applyNumberFormat="1" applyFont="1" applyFill="1" applyBorder="1" applyAlignment="1">
      <alignment horizontal="center" vertical="center"/>
    </xf>
    <xf numFmtId="14" fontId="4" fillId="2" borderId="2" xfId="0" applyNumberFormat="1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wrapText="1"/>
    </xf>
    <xf numFmtId="3" fontId="4" fillId="2" borderId="2" xfId="0" applyNumberFormat="1" applyFont="1" applyFill="1" applyBorder="1" applyAlignment="1">
      <alignment horizontal="center" wrapText="1"/>
    </xf>
    <xf numFmtId="14" fontId="2" fillId="2" borderId="6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14" fontId="4" fillId="2" borderId="6" xfId="0" applyNumberFormat="1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43" fontId="2" fillId="2" borderId="2" xfId="1" applyFont="1" applyFill="1" applyBorder="1" applyAlignment="1">
      <alignment horizontal="right" vertical="center"/>
    </xf>
    <xf numFmtId="0" fontId="2" fillId="2" borderId="2" xfId="2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/>
    </xf>
    <xf numFmtId="43" fontId="2" fillId="2" borderId="2" xfId="1" applyFont="1" applyFill="1" applyBorder="1" applyAlignment="1" applyProtection="1">
      <alignment horizontal="right" vertical="center" wrapText="1"/>
    </xf>
    <xf numFmtId="0" fontId="2" fillId="2" borderId="2" xfId="2" applyFont="1" applyFill="1" applyBorder="1" applyAlignment="1">
      <alignment horizontal="left" vertical="center"/>
    </xf>
    <xf numFmtId="0" fontId="4" fillId="2" borderId="2" xfId="2" applyFont="1" applyFill="1" applyBorder="1" applyAlignment="1">
      <alignment horizontal="left" vertical="center" wrapText="1"/>
    </xf>
    <xf numFmtId="0" fontId="4" fillId="2" borderId="2" xfId="2" applyFont="1" applyFill="1" applyBorder="1" applyAlignment="1">
      <alignment horizontal="center" vertical="center"/>
    </xf>
    <xf numFmtId="43" fontId="4" fillId="2" borderId="2" xfId="1" applyFont="1" applyFill="1" applyBorder="1" applyAlignment="1" applyProtection="1">
      <alignment horizontal="right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14" fontId="18" fillId="2" borderId="0" xfId="0" applyNumberFormat="1" applyFont="1" applyFill="1" applyAlignment="1">
      <alignment horizontal="left" vertical="center" wrapText="1"/>
    </xf>
  </cellXfs>
  <cellStyles count="3">
    <cellStyle name="Millares" xfId="1" builtinId="3"/>
    <cellStyle name="Normal" xfId="0" builtinId="0"/>
    <cellStyle name="Normal 2" xfId="2" xr:uid="{0B8DFA12-A62E-46EF-BECB-D5397ADCAD71}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0A49D9C-588D-4955-B5A8-8650DC7F1569}" name="Tabla1333" displayName="Tabla1333" ref="C15:R485" totalsRowShown="0" headerRowDxfId="20" dataDxfId="18" headerRowBorderDxfId="19" tableBorderDxfId="17" totalsRowBorderDxfId="16">
  <autoFilter ref="C15:R485" xr:uid="{E4B5DD87-83FA-42BD-A084-575457018C0A}"/>
  <sortState xmlns:xlrd2="http://schemas.microsoft.com/office/spreadsheetml/2017/richdata2" ref="C16:R485">
    <sortCondition descending="1" ref="C16:C485"/>
  </sortState>
  <tableColumns count="16">
    <tableColumn id="1" xr3:uid="{221EAFBC-37E4-4DAC-9301-EB02A67071AA}" name="Fecha de Adquisición " dataDxfId="15"/>
    <tableColumn id="2" xr3:uid="{63ECBA97-DB63-4FF4-8DCF-8DB7C5757612}" name="Fecha de registro " dataDxfId="14"/>
    <tableColumn id="3" xr3:uid="{35E9DB25-909C-4A6E-B42D-BC2280229EAF}" name="Código Institucional " dataDxfId="13"/>
    <tableColumn id="4" xr3:uid="{9613E5D8-ACA0-41A0-8B01-9AF48923FDF9}" name="Cuenta Objetal" dataDxfId="12"/>
    <tableColumn id="5" xr3:uid="{8B281D20-AB6C-46B1-BA3D-F9B4E60DD638}" name="Denominación" dataDxfId="11"/>
    <tableColumn id="8" xr3:uid="{018B4F56-B9E5-4C2F-ACFB-D7D2F686AEA7}" name="Descripción del artículo o bien" dataDxfId="10"/>
    <tableColumn id="9" xr3:uid="{AC7099C8-8F1D-4C69-80E0-FD08AD14A157}" name="Unidad de medida" dataDxfId="9"/>
    <tableColumn id="10" xr3:uid="{C1E8E9CA-AF1D-4D81-BFDA-30F461AA5F2E}" name=" Valor en             RD$ 1" dataDxfId="8" dataCellStyle="Millares"/>
    <tableColumn id="7" xr3:uid="{9B760DA8-7CF3-4260-8D17-7C128A90D4B4}" name="Existencia " dataDxfId="7" dataCellStyle="Millares"/>
    <tableColumn id="12" xr3:uid="{73821551-81F0-48E3-968D-A35E6BF615D2}" name="Entrada " dataDxfId="6"/>
    <tableColumn id="13" xr3:uid="{E660D7A6-B75D-41F5-AC70-13C31788BC68}" name="Salida " dataDxfId="5"/>
    <tableColumn id="14" xr3:uid="{B848E972-1CD6-4870-BB41-E7A92E8631D6}" name="Costo unitario   RD$" dataDxfId="4" dataCellStyle="Millares"/>
    <tableColumn id="15" xr3:uid="{B3C58977-58C6-44F1-9059-1E40EB79E63F}" name="Entrada  RD$" dataDxfId="3" dataCellStyle="Millares">
      <calculatedColumnFormula>ROUND(Tabla1333[[#This Row],[Entrada ]]*Tabla1333[[#This Row],[Costo unitario   RD$]],2)</calculatedColumnFormula>
    </tableColumn>
    <tableColumn id="16" xr3:uid="{4A19E678-4B5A-46A8-9E11-B83C6D8E983A}" name="Salida RD$ " dataDxfId="2" dataCellStyle="Millares">
      <calculatedColumnFormula>ROUND(Tabla1333[[#This Row],[Salida ]]*Tabla1333[[#This Row],[Costo unitario   RD$]],2)</calculatedColumnFormula>
    </tableColumn>
    <tableColumn id="17" xr3:uid="{D748D37C-53A5-42CD-988F-EE1B0DAE246C}" name="Existencia 2" dataDxfId="1">
      <calculatedColumnFormula>(Tabla1333[[#This Row],[Existencia ]]+Tabla1333[[#This Row],[Entrada ]]-Tabla1333[[#This Row],[Salida ]])</calculatedColumnFormula>
    </tableColumn>
    <tableColumn id="18" xr3:uid="{BC72A043-1485-41DF-BDC1-BD94ED94145E}" name=" Valor en             RD$ " dataDxfId="0" dataCellStyle="Millares">
      <calculatedColumnFormula>(N16*Q16)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A7D57-9E16-4AF8-874D-91257FD7ACB4}">
  <sheetPr>
    <pageSetUpPr fitToPage="1"/>
  </sheetPr>
  <dimension ref="A1:S515"/>
  <sheetViews>
    <sheetView tabSelected="1" view="pageBreakPreview" topLeftCell="C181" zoomScale="70" zoomScaleNormal="70" zoomScaleSheetLayoutView="70" workbookViewId="0">
      <selection activeCell="H183" sqref="H183"/>
    </sheetView>
  </sheetViews>
  <sheetFormatPr baseColWidth="10" defaultColWidth="16.28515625" defaultRowHeight="14.25" x14ac:dyDescent="0.25"/>
  <cols>
    <col min="1" max="1" width="10.85546875" style="1" hidden="1" customWidth="1"/>
    <col min="2" max="2" width="7.7109375" style="1" hidden="1" customWidth="1"/>
    <col min="3" max="3" width="20.7109375" style="2" customWidth="1"/>
    <col min="4" max="4" width="17.7109375" style="2" customWidth="1"/>
    <col min="5" max="5" width="19.7109375" style="1" customWidth="1"/>
    <col min="6" max="6" width="0.28515625" style="1" hidden="1" customWidth="1"/>
    <col min="7" max="7" width="4.5703125" style="3" hidden="1" customWidth="1"/>
    <col min="8" max="8" width="69.5703125" style="3" customWidth="1"/>
    <col min="9" max="9" width="18.140625" style="2" customWidth="1"/>
    <col min="10" max="10" width="1.7109375" style="2" hidden="1" customWidth="1"/>
    <col min="11" max="11" width="17.7109375" style="2" customWidth="1"/>
    <col min="12" max="12" width="11.42578125" style="34" hidden="1" customWidth="1"/>
    <col min="13" max="13" width="4.28515625" style="35" hidden="1" customWidth="1"/>
    <col min="14" max="14" width="16.7109375" style="2" customWidth="1"/>
    <col min="15" max="15" width="0.140625" style="4" hidden="1" customWidth="1"/>
    <col min="16" max="16" width="0.28515625" style="5" hidden="1" customWidth="1"/>
    <col min="17" max="17" width="0.42578125" style="2" hidden="1" customWidth="1"/>
    <col min="18" max="18" width="27.5703125" style="2" customWidth="1"/>
    <col min="19" max="19" width="25.7109375" style="2" customWidth="1"/>
    <col min="20" max="16384" width="16.28515625" style="2"/>
  </cols>
  <sheetData>
    <row r="1" spans="1:18" x14ac:dyDescent="0.25">
      <c r="L1" s="2"/>
      <c r="M1" s="1"/>
    </row>
    <row r="2" spans="1:18" x14ac:dyDescent="0.25">
      <c r="L2" s="2"/>
      <c r="M2" s="1"/>
    </row>
    <row r="3" spans="1:18" x14ac:dyDescent="0.25">
      <c r="L3" s="2"/>
      <c r="M3" s="1"/>
    </row>
    <row r="4" spans="1:18" x14ac:dyDescent="0.25">
      <c r="L4" s="2"/>
      <c r="M4" s="1"/>
    </row>
    <row r="5" spans="1:18" x14ac:dyDescent="0.25">
      <c r="L5" s="2"/>
      <c r="M5" s="1"/>
    </row>
    <row r="6" spans="1:18" ht="15.75" x14ac:dyDescent="0.25">
      <c r="L6" s="2"/>
      <c r="M6" s="1"/>
      <c r="R6" s="49"/>
    </row>
    <row r="7" spans="1:18" x14ac:dyDescent="0.25">
      <c r="L7" s="2"/>
      <c r="M7" s="1"/>
    </row>
    <row r="8" spans="1:18" x14ac:dyDescent="0.25">
      <c r="L8" s="2"/>
      <c r="M8" s="1"/>
    </row>
    <row r="9" spans="1:18" x14ac:dyDescent="0.25">
      <c r="L9" s="2"/>
      <c r="M9" s="1"/>
    </row>
    <row r="10" spans="1:18" x14ac:dyDescent="0.25">
      <c r="L10" s="2"/>
      <c r="M10" s="1"/>
    </row>
    <row r="11" spans="1:18" s="5" customFormat="1" ht="132" customHeight="1" x14ac:dyDescent="0.25">
      <c r="A11" s="1"/>
      <c r="B11" s="1"/>
      <c r="C11" s="2"/>
      <c r="D11" s="2"/>
      <c r="E11" s="1"/>
      <c r="F11" s="1"/>
      <c r="G11" s="3"/>
      <c r="H11" s="3"/>
      <c r="I11" s="2"/>
      <c r="J11" s="2"/>
      <c r="K11" s="2"/>
      <c r="L11" s="2"/>
      <c r="M11" s="1"/>
      <c r="N11" s="2"/>
      <c r="O11" s="4"/>
      <c r="Q11" s="2"/>
      <c r="R11" s="2"/>
    </row>
    <row r="12" spans="1:18" s="5" customFormat="1" ht="36.950000000000003" customHeight="1" x14ac:dyDescent="0.25">
      <c r="A12" s="1"/>
      <c r="B12" s="1"/>
      <c r="C12" s="149" t="s">
        <v>0</v>
      </c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</row>
    <row r="13" spans="1:18" s="5" customFormat="1" ht="36.950000000000003" customHeight="1" x14ac:dyDescent="0.25">
      <c r="A13" s="1"/>
      <c r="B13" s="1"/>
      <c r="C13" s="150" t="s">
        <v>1</v>
      </c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</row>
    <row r="14" spans="1:18" s="5" customFormat="1" ht="56.25" customHeight="1" x14ac:dyDescent="0.25">
      <c r="A14" s="1"/>
      <c r="B14" s="1"/>
      <c r="C14" s="151" t="s">
        <v>610</v>
      </c>
      <c r="D14" s="151"/>
      <c r="E14" s="151"/>
      <c r="F14" s="151"/>
      <c r="G14" s="151"/>
      <c r="H14" s="151"/>
      <c r="I14" s="151"/>
      <c r="J14" s="151"/>
      <c r="K14" s="39"/>
      <c r="L14" s="40"/>
      <c r="M14" s="41"/>
      <c r="N14" s="42"/>
      <c r="O14" s="43"/>
      <c r="P14" s="43"/>
      <c r="Q14" s="42"/>
      <c r="R14" s="44"/>
    </row>
    <row r="15" spans="1:18" s="8" customFormat="1" ht="80.25" customHeight="1" x14ac:dyDescent="0.25">
      <c r="A15" s="6" t="s">
        <v>2</v>
      </c>
      <c r="B15" s="7" t="s">
        <v>2</v>
      </c>
      <c r="C15" s="45" t="s">
        <v>3</v>
      </c>
      <c r="D15" s="46" t="s">
        <v>4</v>
      </c>
      <c r="E15" s="46" t="s">
        <v>5</v>
      </c>
      <c r="F15" s="46" t="s">
        <v>6</v>
      </c>
      <c r="G15" s="46" t="s">
        <v>7</v>
      </c>
      <c r="H15" s="46" t="s">
        <v>8</v>
      </c>
      <c r="I15" s="46" t="s">
        <v>9</v>
      </c>
      <c r="J15" s="47" t="s">
        <v>10</v>
      </c>
      <c r="K15" s="47" t="s">
        <v>11</v>
      </c>
      <c r="L15" s="46" t="s">
        <v>12</v>
      </c>
      <c r="M15" s="46" t="s">
        <v>13</v>
      </c>
      <c r="N15" s="47" t="s">
        <v>14</v>
      </c>
      <c r="O15" s="47" t="s">
        <v>15</v>
      </c>
      <c r="P15" s="47" t="s">
        <v>16</v>
      </c>
      <c r="Q15" s="46" t="s">
        <v>17</v>
      </c>
      <c r="R15" s="48" t="s">
        <v>18</v>
      </c>
    </row>
    <row r="16" spans="1:18" s="8" customFormat="1" ht="27.75" customHeight="1" x14ac:dyDescent="0.25">
      <c r="A16" s="6"/>
      <c r="B16" s="7"/>
      <c r="C16" s="87">
        <v>45005</v>
      </c>
      <c r="D16" s="87">
        <v>45005</v>
      </c>
      <c r="E16" s="88">
        <v>4013</v>
      </c>
      <c r="F16" s="89" t="s">
        <v>32</v>
      </c>
      <c r="G16" s="90" t="s">
        <v>33</v>
      </c>
      <c r="H16" s="91" t="s">
        <v>34</v>
      </c>
      <c r="I16" s="89" t="s">
        <v>22</v>
      </c>
      <c r="J16" s="92"/>
      <c r="K16" s="93">
        <v>0</v>
      </c>
      <c r="L16" s="89">
        <v>50</v>
      </c>
      <c r="M16" s="89"/>
      <c r="N16" s="94">
        <v>100.3</v>
      </c>
      <c r="O16" s="95">
        <f>ROUND(Tabla1333[[#This Row],[Entrada ]]*Tabla1333[[#This Row],[Costo unitario   RD$]],2)</f>
        <v>5015</v>
      </c>
      <c r="P16" s="95">
        <f>ROUND(Tabla1333[[#This Row],[Salida ]]*Tabla1333[[#This Row],[Costo unitario   RD$]],2)</f>
        <v>0</v>
      </c>
      <c r="Q16" s="96">
        <f>(Tabla1333[[#This Row],[Existencia ]]+Tabla1333[[#This Row],[Entrada ]]-Tabla1333[[#This Row],[Salida ]])</f>
        <v>50</v>
      </c>
      <c r="R16" s="97">
        <f t="shared" ref="R16:R79" si="0">(N16*Q16)</f>
        <v>5015</v>
      </c>
    </row>
    <row r="17" spans="1:18" s="8" customFormat="1" ht="27.75" customHeight="1" x14ac:dyDescent="0.25">
      <c r="A17" s="6"/>
      <c r="B17" s="7"/>
      <c r="C17" s="87">
        <v>45005</v>
      </c>
      <c r="D17" s="87">
        <v>45005</v>
      </c>
      <c r="E17" s="88">
        <v>4013</v>
      </c>
      <c r="F17" s="89" t="s">
        <v>32</v>
      </c>
      <c r="G17" s="90" t="s">
        <v>33</v>
      </c>
      <c r="H17" s="91" t="s">
        <v>35</v>
      </c>
      <c r="I17" s="89" t="s">
        <v>22</v>
      </c>
      <c r="J17" s="92">
        <v>0</v>
      </c>
      <c r="K17" s="93">
        <v>0</v>
      </c>
      <c r="L17" s="89">
        <v>50</v>
      </c>
      <c r="M17" s="89"/>
      <c r="N17" s="94">
        <v>100.3</v>
      </c>
      <c r="O17" s="95">
        <f>ROUND(Tabla1333[[#This Row],[Entrada ]]*Tabla1333[[#This Row],[Costo unitario   RD$]],2)</f>
        <v>5015</v>
      </c>
      <c r="P17" s="95">
        <f>ROUND(Tabla1333[[#This Row],[Salida ]]*Tabla1333[[#This Row],[Costo unitario   RD$]],2)</f>
        <v>0</v>
      </c>
      <c r="Q17" s="96">
        <f>(Tabla1333[[#This Row],[Existencia ]]+Tabla1333[[#This Row],[Entrada ]]-Tabla1333[[#This Row],[Salida ]])</f>
        <v>50</v>
      </c>
      <c r="R17" s="97">
        <f t="shared" si="0"/>
        <v>5015</v>
      </c>
    </row>
    <row r="18" spans="1:18" s="8" customFormat="1" ht="27.75" customHeight="1" x14ac:dyDescent="0.25">
      <c r="A18" s="6"/>
      <c r="B18" s="7"/>
      <c r="C18" s="87">
        <v>45005</v>
      </c>
      <c r="D18" s="87">
        <v>45005</v>
      </c>
      <c r="E18" s="88">
        <v>4040</v>
      </c>
      <c r="F18" s="89" t="s">
        <v>36</v>
      </c>
      <c r="G18" s="90" t="s">
        <v>37</v>
      </c>
      <c r="H18" s="91" t="s">
        <v>38</v>
      </c>
      <c r="I18" s="89" t="s">
        <v>31</v>
      </c>
      <c r="J18" s="92">
        <v>0</v>
      </c>
      <c r="K18" s="93">
        <v>0</v>
      </c>
      <c r="L18" s="89">
        <v>200</v>
      </c>
      <c r="M18" s="89"/>
      <c r="N18" s="94">
        <v>64.900000000000006</v>
      </c>
      <c r="O18" s="95">
        <f>ROUND(Tabla1333[[#This Row],[Entrada ]]*Tabla1333[[#This Row],[Costo unitario   RD$]],2)</f>
        <v>12980</v>
      </c>
      <c r="P18" s="95">
        <f>ROUND(Tabla1333[[#This Row],[Salida ]]*Tabla1333[[#This Row],[Costo unitario   RD$]],2)</f>
        <v>0</v>
      </c>
      <c r="Q18" s="96">
        <f>(Tabla1333[[#This Row],[Existencia ]]+Tabla1333[[#This Row],[Entrada ]]-Tabla1333[[#This Row],[Salida ]])</f>
        <v>200</v>
      </c>
      <c r="R18" s="97">
        <f t="shared" si="0"/>
        <v>12980.000000000002</v>
      </c>
    </row>
    <row r="19" spans="1:18" s="8" customFormat="1" ht="27.75" customHeight="1" x14ac:dyDescent="0.25">
      <c r="A19" s="6"/>
      <c r="B19" s="7"/>
      <c r="C19" s="87">
        <v>45005</v>
      </c>
      <c r="D19" s="87">
        <v>45005</v>
      </c>
      <c r="E19" s="88">
        <v>4049</v>
      </c>
      <c r="F19" s="89" t="s">
        <v>36</v>
      </c>
      <c r="G19" s="90" t="s">
        <v>37</v>
      </c>
      <c r="H19" s="91" t="s">
        <v>39</v>
      </c>
      <c r="I19" s="89" t="s">
        <v>31</v>
      </c>
      <c r="J19" s="92">
        <v>0</v>
      </c>
      <c r="K19" s="93">
        <v>0</v>
      </c>
      <c r="L19" s="89">
        <v>200</v>
      </c>
      <c r="M19" s="89"/>
      <c r="N19" s="94">
        <v>53.1</v>
      </c>
      <c r="O19" s="95">
        <f>ROUND(Tabla1333[[#This Row],[Entrada ]]*Tabla1333[[#This Row],[Costo unitario   RD$]],2)</f>
        <v>10620</v>
      </c>
      <c r="P19" s="95">
        <f>ROUND(Tabla1333[[#This Row],[Salida ]]*Tabla1333[[#This Row],[Costo unitario   RD$]],2)</f>
        <v>0</v>
      </c>
      <c r="Q19" s="96">
        <f>(Tabla1333[[#This Row],[Existencia ]]+Tabla1333[[#This Row],[Entrada ]]-Tabla1333[[#This Row],[Salida ]])</f>
        <v>200</v>
      </c>
      <c r="R19" s="97">
        <f t="shared" si="0"/>
        <v>10620</v>
      </c>
    </row>
    <row r="20" spans="1:18" s="8" customFormat="1" ht="27.75" customHeight="1" x14ac:dyDescent="0.25">
      <c r="A20" s="6"/>
      <c r="B20" s="7"/>
      <c r="C20" s="87">
        <v>45005</v>
      </c>
      <c r="D20" s="87">
        <v>45005</v>
      </c>
      <c r="E20" s="88">
        <v>4058</v>
      </c>
      <c r="F20" s="89" t="s">
        <v>36</v>
      </c>
      <c r="G20" s="90" t="s">
        <v>37</v>
      </c>
      <c r="H20" s="91" t="s">
        <v>40</v>
      </c>
      <c r="I20" s="89" t="s">
        <v>31</v>
      </c>
      <c r="J20" s="92">
        <v>0</v>
      </c>
      <c r="K20" s="93">
        <v>0</v>
      </c>
      <c r="L20" s="89">
        <v>200</v>
      </c>
      <c r="M20" s="89"/>
      <c r="N20" s="94">
        <v>94.4</v>
      </c>
      <c r="O20" s="95">
        <f>ROUND(Tabla1333[[#This Row],[Entrada ]]*Tabla1333[[#This Row],[Costo unitario   RD$]],2)</f>
        <v>18880</v>
      </c>
      <c r="P20" s="95">
        <f>ROUND(Tabla1333[[#This Row],[Salida ]]*Tabla1333[[#This Row],[Costo unitario   RD$]],2)</f>
        <v>0</v>
      </c>
      <c r="Q20" s="96">
        <f>(Tabla1333[[#This Row],[Existencia ]]+Tabla1333[[#This Row],[Entrada ]]-Tabla1333[[#This Row],[Salida ]])</f>
        <v>200</v>
      </c>
      <c r="R20" s="97">
        <f t="shared" si="0"/>
        <v>18880</v>
      </c>
    </row>
    <row r="21" spans="1:18" s="8" customFormat="1" ht="39.75" customHeight="1" x14ac:dyDescent="0.25">
      <c r="A21" s="6"/>
      <c r="B21" s="7"/>
      <c r="C21" s="87">
        <v>44995</v>
      </c>
      <c r="D21" s="87">
        <v>44995</v>
      </c>
      <c r="E21" s="88">
        <v>4071</v>
      </c>
      <c r="F21" s="89" t="s">
        <v>26</v>
      </c>
      <c r="G21" s="98" t="s">
        <v>69</v>
      </c>
      <c r="H21" s="98" t="s">
        <v>70</v>
      </c>
      <c r="I21" s="92" t="s">
        <v>31</v>
      </c>
      <c r="J21" s="92">
        <v>0</v>
      </c>
      <c r="K21" s="93">
        <v>0</v>
      </c>
      <c r="L21" s="9">
        <v>150</v>
      </c>
      <c r="M21" s="89"/>
      <c r="N21" s="94">
        <v>50.15</v>
      </c>
      <c r="O21" s="95">
        <f>ROUND(Tabla1333[[#This Row],[Entrada ]]*Tabla1333[[#This Row],[Costo unitario   RD$]],2)</f>
        <v>7522.5</v>
      </c>
      <c r="P21" s="95">
        <f>ROUND(Tabla1333[[#This Row],[Salida ]]*Tabla1333[[#This Row],[Costo unitario   RD$]],2)</f>
        <v>0</v>
      </c>
      <c r="Q21" s="96">
        <f>(Tabla1333[[#This Row],[Existencia ]]+Tabla1333[[#This Row],[Entrada ]]-Tabla1333[[#This Row],[Salida ]])</f>
        <v>150</v>
      </c>
      <c r="R21" s="97">
        <f t="shared" si="0"/>
        <v>7522.5</v>
      </c>
    </row>
    <row r="22" spans="1:18" s="8" customFormat="1" ht="27" customHeight="1" x14ac:dyDescent="0.25">
      <c r="A22" s="6"/>
      <c r="B22" s="7"/>
      <c r="C22" s="87">
        <v>44995</v>
      </c>
      <c r="D22" s="87">
        <v>44995</v>
      </c>
      <c r="E22" s="88">
        <v>4083</v>
      </c>
      <c r="F22" s="89" t="s">
        <v>71</v>
      </c>
      <c r="G22" s="98" t="s">
        <v>72</v>
      </c>
      <c r="H22" s="98" t="s">
        <v>73</v>
      </c>
      <c r="I22" s="92" t="s">
        <v>22</v>
      </c>
      <c r="J22" s="92">
        <v>0</v>
      </c>
      <c r="K22" s="93">
        <v>0</v>
      </c>
      <c r="L22" s="9">
        <v>50</v>
      </c>
      <c r="M22" s="89"/>
      <c r="N22" s="94">
        <v>35.470799999999997</v>
      </c>
      <c r="O22" s="95">
        <f>ROUND(Tabla1333[[#This Row],[Entrada ]]*Tabla1333[[#This Row],[Costo unitario   RD$]],2)</f>
        <v>1773.54</v>
      </c>
      <c r="P22" s="95">
        <f>ROUND(Tabla1333[[#This Row],[Salida ]]*Tabla1333[[#This Row],[Costo unitario   RD$]],2)</f>
        <v>0</v>
      </c>
      <c r="Q22" s="96">
        <f>(Tabla1333[[#This Row],[Existencia ]]+Tabla1333[[#This Row],[Entrada ]]-Tabla1333[[#This Row],[Salida ]])</f>
        <v>50</v>
      </c>
      <c r="R22" s="97">
        <f t="shared" si="0"/>
        <v>1773.54</v>
      </c>
    </row>
    <row r="23" spans="1:18" s="8" customFormat="1" ht="39" customHeight="1" x14ac:dyDescent="0.25">
      <c r="A23" s="6"/>
      <c r="B23" s="7"/>
      <c r="C23" s="87">
        <v>44995</v>
      </c>
      <c r="D23" s="87">
        <v>44995</v>
      </c>
      <c r="E23" s="88">
        <v>4069</v>
      </c>
      <c r="F23" s="89" t="s">
        <v>74</v>
      </c>
      <c r="G23" s="98" t="s">
        <v>75</v>
      </c>
      <c r="H23" s="98" t="s">
        <v>76</v>
      </c>
      <c r="I23" s="92" t="s">
        <v>22</v>
      </c>
      <c r="J23" s="92">
        <v>0</v>
      </c>
      <c r="K23" s="93">
        <v>0</v>
      </c>
      <c r="L23" s="9">
        <v>60</v>
      </c>
      <c r="M23" s="89"/>
      <c r="N23" s="94">
        <v>56.781666666666666</v>
      </c>
      <c r="O23" s="95">
        <f>ROUND(Tabla1333[[#This Row],[Entrada ]]*Tabla1333[[#This Row],[Costo unitario   RD$]],2)</f>
        <v>3406.9</v>
      </c>
      <c r="P23" s="95">
        <f>ROUND(Tabla1333[[#This Row],[Salida ]]*Tabla1333[[#This Row],[Costo unitario   RD$]],2)</f>
        <v>0</v>
      </c>
      <c r="Q23" s="96">
        <f>(Tabla1333[[#This Row],[Existencia ]]+Tabla1333[[#This Row],[Entrada ]]-Tabla1333[[#This Row],[Salida ]])</f>
        <v>60</v>
      </c>
      <c r="R23" s="97">
        <f t="shared" si="0"/>
        <v>3406.9</v>
      </c>
    </row>
    <row r="24" spans="1:18" s="8" customFormat="1" ht="39" customHeight="1" x14ac:dyDescent="0.25">
      <c r="A24" s="6"/>
      <c r="B24" s="7"/>
      <c r="C24" s="87">
        <v>44995</v>
      </c>
      <c r="D24" s="87">
        <v>44995</v>
      </c>
      <c r="E24" s="88">
        <v>4069</v>
      </c>
      <c r="F24" s="89" t="s">
        <v>74</v>
      </c>
      <c r="G24" s="98" t="s">
        <v>75</v>
      </c>
      <c r="H24" s="98" t="s">
        <v>77</v>
      </c>
      <c r="I24" s="92" t="s">
        <v>22</v>
      </c>
      <c r="J24" s="92">
        <v>0</v>
      </c>
      <c r="K24" s="93">
        <v>0</v>
      </c>
      <c r="L24" s="9">
        <v>60</v>
      </c>
      <c r="M24" s="89"/>
      <c r="N24" s="94">
        <v>56.781666666666666</v>
      </c>
      <c r="O24" s="95">
        <f>ROUND(Tabla1333[[#This Row],[Entrada ]]*Tabla1333[[#This Row],[Costo unitario   RD$]],2)</f>
        <v>3406.9</v>
      </c>
      <c r="P24" s="95">
        <f>ROUND(Tabla1333[[#This Row],[Salida ]]*Tabla1333[[#This Row],[Costo unitario   RD$]],2)</f>
        <v>0</v>
      </c>
      <c r="Q24" s="96">
        <f>(Tabla1333[[#This Row],[Existencia ]]+Tabla1333[[#This Row],[Entrada ]]-Tabla1333[[#This Row],[Salida ]])</f>
        <v>60</v>
      </c>
      <c r="R24" s="97">
        <f t="shared" si="0"/>
        <v>3406.9</v>
      </c>
    </row>
    <row r="25" spans="1:18" s="8" customFormat="1" ht="39" customHeight="1" x14ac:dyDescent="0.25">
      <c r="A25" s="6"/>
      <c r="B25" s="7"/>
      <c r="C25" s="87">
        <v>44995</v>
      </c>
      <c r="D25" s="87">
        <v>44995</v>
      </c>
      <c r="E25" s="88">
        <v>4010</v>
      </c>
      <c r="F25" s="89" t="s">
        <v>32</v>
      </c>
      <c r="G25" s="98" t="s">
        <v>64</v>
      </c>
      <c r="H25" s="98" t="s">
        <v>78</v>
      </c>
      <c r="I25" s="92" t="s">
        <v>22</v>
      </c>
      <c r="J25" s="92">
        <v>0</v>
      </c>
      <c r="K25" s="93">
        <v>0</v>
      </c>
      <c r="L25" s="9">
        <v>20</v>
      </c>
      <c r="M25" s="89"/>
      <c r="N25" s="94">
        <v>3341.9960000000001</v>
      </c>
      <c r="O25" s="95">
        <f>ROUND(Tabla1333[[#This Row],[Entrada ]]*Tabla1333[[#This Row],[Costo unitario   RD$]],2)</f>
        <v>66839.92</v>
      </c>
      <c r="P25" s="95">
        <f>ROUND(Tabla1333[[#This Row],[Salida ]]*Tabla1333[[#This Row],[Costo unitario   RD$]],2)</f>
        <v>0</v>
      </c>
      <c r="Q25" s="96">
        <f>(Tabla1333[[#This Row],[Existencia ]]+Tabla1333[[#This Row],[Entrada ]]-Tabla1333[[#This Row],[Salida ]])</f>
        <v>20</v>
      </c>
      <c r="R25" s="97">
        <f t="shared" si="0"/>
        <v>66839.92</v>
      </c>
    </row>
    <row r="26" spans="1:18" s="8" customFormat="1" ht="39" customHeight="1" x14ac:dyDescent="0.25">
      <c r="A26" s="6"/>
      <c r="B26" s="7"/>
      <c r="C26" s="87">
        <v>44995</v>
      </c>
      <c r="D26" s="99">
        <v>44995</v>
      </c>
      <c r="E26" s="88">
        <v>4097</v>
      </c>
      <c r="F26" s="89" t="s">
        <v>32</v>
      </c>
      <c r="G26" s="98" t="s">
        <v>79</v>
      </c>
      <c r="H26" s="98" t="s">
        <v>80</v>
      </c>
      <c r="I26" s="92" t="s">
        <v>22</v>
      </c>
      <c r="J26" s="92">
        <v>0</v>
      </c>
      <c r="K26" s="93">
        <v>0</v>
      </c>
      <c r="L26" s="9">
        <v>25</v>
      </c>
      <c r="M26" s="89"/>
      <c r="N26" s="94">
        <v>43.801600000000001</v>
      </c>
      <c r="O26" s="95">
        <f>ROUND(Tabla1333[[#This Row],[Entrada ]]*Tabla1333[[#This Row],[Costo unitario   RD$]],2)</f>
        <v>1095.04</v>
      </c>
      <c r="P26" s="95">
        <f>ROUND(Tabla1333[[#This Row],[Salida ]]*Tabla1333[[#This Row],[Costo unitario   RD$]],2)</f>
        <v>0</v>
      </c>
      <c r="Q26" s="96">
        <f>(Tabla1333[[#This Row],[Existencia ]]+Tabla1333[[#This Row],[Entrada ]]-Tabla1333[[#This Row],[Salida ]])</f>
        <v>25</v>
      </c>
      <c r="R26" s="97">
        <f t="shared" si="0"/>
        <v>1095.04</v>
      </c>
    </row>
    <row r="27" spans="1:18" s="8" customFormat="1" ht="22.5" customHeight="1" x14ac:dyDescent="0.25">
      <c r="A27" s="6"/>
      <c r="B27" s="7"/>
      <c r="C27" s="87">
        <v>44995</v>
      </c>
      <c r="D27" s="99">
        <v>44995</v>
      </c>
      <c r="E27" s="88">
        <v>4093</v>
      </c>
      <c r="F27" s="89" t="s">
        <v>81</v>
      </c>
      <c r="G27" s="98" t="s">
        <v>82</v>
      </c>
      <c r="H27" s="98" t="s">
        <v>83</v>
      </c>
      <c r="I27" s="92" t="s">
        <v>22</v>
      </c>
      <c r="J27" s="92">
        <v>0</v>
      </c>
      <c r="K27" s="93">
        <v>0</v>
      </c>
      <c r="L27" s="9">
        <v>10</v>
      </c>
      <c r="M27" s="89"/>
      <c r="N27" s="94">
        <v>423.38400000000001</v>
      </c>
      <c r="O27" s="95">
        <f>ROUND(Tabla1333[[#This Row],[Entrada ]]*Tabla1333[[#This Row],[Costo unitario   RD$]],2)</f>
        <v>4233.84</v>
      </c>
      <c r="P27" s="95">
        <f>ROUND(Tabla1333[[#This Row],[Salida ]]*Tabla1333[[#This Row],[Costo unitario   RD$]],2)</f>
        <v>0</v>
      </c>
      <c r="Q27" s="96">
        <f>(Tabla1333[[#This Row],[Existencia ]]+Tabla1333[[#This Row],[Entrada ]]-Tabla1333[[#This Row],[Salida ]])</f>
        <v>10</v>
      </c>
      <c r="R27" s="97">
        <f t="shared" si="0"/>
        <v>4233.84</v>
      </c>
    </row>
    <row r="28" spans="1:18" s="8" customFormat="1" ht="22.5" customHeight="1" x14ac:dyDescent="0.25">
      <c r="A28" s="6"/>
      <c r="B28" s="7"/>
      <c r="C28" s="87">
        <v>44994</v>
      </c>
      <c r="D28" s="99">
        <v>44994</v>
      </c>
      <c r="E28" s="89">
        <v>4038</v>
      </c>
      <c r="F28" s="89" t="s">
        <v>26</v>
      </c>
      <c r="G28" s="98" t="s">
        <v>41</v>
      </c>
      <c r="H28" s="91" t="s">
        <v>60</v>
      </c>
      <c r="I28" s="9" t="s">
        <v>31</v>
      </c>
      <c r="J28" s="92">
        <v>0</v>
      </c>
      <c r="K28" s="93">
        <v>0</v>
      </c>
      <c r="L28" s="89">
        <v>600</v>
      </c>
      <c r="M28" s="89"/>
      <c r="N28" s="94">
        <v>112.1</v>
      </c>
      <c r="O28" s="95">
        <f>ROUND(Tabla1333[[#This Row],[Entrada ]]*Tabla1333[[#This Row],[Costo unitario   RD$]],2)</f>
        <v>67260</v>
      </c>
      <c r="P28" s="95">
        <f>ROUND(Tabla1333[[#This Row],[Salida ]]*Tabla1333[[#This Row],[Costo unitario   RD$]],2)</f>
        <v>0</v>
      </c>
      <c r="Q28" s="96">
        <f>(Tabla1333[[#This Row],[Existencia ]]+Tabla1333[[#This Row],[Entrada ]]-Tabla1333[[#This Row],[Salida ]])</f>
        <v>600</v>
      </c>
      <c r="R28" s="97">
        <f t="shared" si="0"/>
        <v>67260</v>
      </c>
    </row>
    <row r="29" spans="1:18" s="8" customFormat="1" ht="22.5" customHeight="1" x14ac:dyDescent="0.25">
      <c r="A29" s="6"/>
      <c r="B29" s="7"/>
      <c r="C29" s="87">
        <v>44994</v>
      </c>
      <c r="D29" s="99">
        <v>44994</v>
      </c>
      <c r="E29" s="89">
        <v>4001</v>
      </c>
      <c r="F29" s="89" t="s">
        <v>32</v>
      </c>
      <c r="G29" s="98" t="s">
        <v>61</v>
      </c>
      <c r="H29" s="91" t="s">
        <v>62</v>
      </c>
      <c r="I29" s="9" t="s">
        <v>22</v>
      </c>
      <c r="J29" s="92">
        <v>0</v>
      </c>
      <c r="K29" s="93">
        <v>0</v>
      </c>
      <c r="L29" s="89">
        <v>150</v>
      </c>
      <c r="M29" s="89"/>
      <c r="N29" s="94">
        <v>118</v>
      </c>
      <c r="O29" s="95">
        <f>ROUND(Tabla1333[[#This Row],[Entrada ]]*Tabla1333[[#This Row],[Costo unitario   RD$]],2)</f>
        <v>17700</v>
      </c>
      <c r="P29" s="95">
        <f>ROUND(Tabla1333[[#This Row],[Salida ]]*Tabla1333[[#This Row],[Costo unitario   RD$]],2)</f>
        <v>0</v>
      </c>
      <c r="Q29" s="96">
        <f>(Tabla1333[[#This Row],[Existencia ]]+Tabla1333[[#This Row],[Entrada ]]-Tabla1333[[#This Row],[Salida ]])</f>
        <v>150</v>
      </c>
      <c r="R29" s="97">
        <f t="shared" si="0"/>
        <v>17700</v>
      </c>
    </row>
    <row r="30" spans="1:18" s="8" customFormat="1" ht="35.25" customHeight="1" x14ac:dyDescent="0.25">
      <c r="A30" s="6"/>
      <c r="B30" s="7"/>
      <c r="C30" s="87">
        <v>44994</v>
      </c>
      <c r="D30" s="99">
        <v>44994</v>
      </c>
      <c r="E30" s="89">
        <v>4044</v>
      </c>
      <c r="F30" s="89" t="s">
        <v>32</v>
      </c>
      <c r="G30" s="98" t="s">
        <v>33</v>
      </c>
      <c r="H30" s="91" t="s">
        <v>63</v>
      </c>
      <c r="I30" s="9" t="s">
        <v>22</v>
      </c>
      <c r="J30" s="92">
        <v>0</v>
      </c>
      <c r="K30" s="93">
        <v>0</v>
      </c>
      <c r="L30" s="89">
        <v>120</v>
      </c>
      <c r="M30" s="89"/>
      <c r="N30" s="94">
        <v>43.66</v>
      </c>
      <c r="O30" s="95">
        <f>ROUND(Tabla1333[[#This Row],[Entrada ]]*Tabla1333[[#This Row],[Costo unitario   RD$]],2)</f>
        <v>5239.2</v>
      </c>
      <c r="P30" s="95">
        <f>ROUND(Tabla1333[[#This Row],[Salida ]]*Tabla1333[[#This Row],[Costo unitario   RD$]],2)</f>
        <v>0</v>
      </c>
      <c r="Q30" s="96">
        <f>(Tabla1333[[#This Row],[Existencia ]]+Tabla1333[[#This Row],[Entrada ]]-Tabla1333[[#This Row],[Salida ]])</f>
        <v>120</v>
      </c>
      <c r="R30" s="97">
        <f t="shared" si="0"/>
        <v>5239.2</v>
      </c>
    </row>
    <row r="31" spans="1:18" s="8" customFormat="1" ht="39" customHeight="1" x14ac:dyDescent="0.25">
      <c r="A31" s="6"/>
      <c r="B31" s="7"/>
      <c r="C31" s="87">
        <v>44994</v>
      </c>
      <c r="D31" s="99">
        <v>44994</v>
      </c>
      <c r="E31" s="89">
        <v>4010</v>
      </c>
      <c r="F31" s="89" t="s">
        <v>32</v>
      </c>
      <c r="G31" s="98" t="s">
        <v>64</v>
      </c>
      <c r="H31" s="91" t="s">
        <v>65</v>
      </c>
      <c r="I31" s="9" t="s">
        <v>22</v>
      </c>
      <c r="J31" s="92">
        <v>0</v>
      </c>
      <c r="K31" s="93">
        <v>0</v>
      </c>
      <c r="L31" s="89">
        <v>20</v>
      </c>
      <c r="M31" s="89"/>
      <c r="N31" s="94">
        <v>230.1</v>
      </c>
      <c r="O31" s="95">
        <f>ROUND(Tabla1333[[#This Row],[Entrada ]]*Tabla1333[[#This Row],[Costo unitario   RD$]],2)</f>
        <v>4602</v>
      </c>
      <c r="P31" s="95">
        <f>ROUND(Tabla1333[[#This Row],[Salida ]]*Tabla1333[[#This Row],[Costo unitario   RD$]],2)</f>
        <v>0</v>
      </c>
      <c r="Q31" s="96">
        <f>(Tabla1333[[#This Row],[Existencia ]]+Tabla1333[[#This Row],[Entrada ]]-Tabla1333[[#This Row],[Salida ]])</f>
        <v>20</v>
      </c>
      <c r="R31" s="97">
        <f t="shared" si="0"/>
        <v>4602</v>
      </c>
    </row>
    <row r="32" spans="1:18" s="8" customFormat="1" ht="22.5" customHeight="1" x14ac:dyDescent="0.25">
      <c r="A32" s="6"/>
      <c r="B32" s="7"/>
      <c r="C32" s="87">
        <v>44994</v>
      </c>
      <c r="D32" s="99">
        <v>44994</v>
      </c>
      <c r="E32" s="89">
        <v>4047</v>
      </c>
      <c r="F32" s="89" t="s">
        <v>36</v>
      </c>
      <c r="G32" s="98" t="s">
        <v>66</v>
      </c>
      <c r="H32" s="91" t="s">
        <v>67</v>
      </c>
      <c r="I32" s="9" t="s">
        <v>31</v>
      </c>
      <c r="J32" s="92">
        <v>0</v>
      </c>
      <c r="K32" s="93">
        <v>0</v>
      </c>
      <c r="L32" s="89">
        <v>100</v>
      </c>
      <c r="M32" s="89"/>
      <c r="N32" s="94">
        <v>25.96</v>
      </c>
      <c r="O32" s="95">
        <f>ROUND(Tabla1333[[#This Row],[Entrada ]]*Tabla1333[[#This Row],[Costo unitario   RD$]],2)</f>
        <v>2596</v>
      </c>
      <c r="P32" s="95">
        <f>ROUND(Tabla1333[[#This Row],[Salida ]]*Tabla1333[[#This Row],[Costo unitario   RD$]],2)</f>
        <v>0</v>
      </c>
      <c r="Q32" s="96">
        <f>(Tabla1333[[#This Row],[Existencia ]]+Tabla1333[[#This Row],[Entrada ]]-Tabla1333[[#This Row],[Salida ]])</f>
        <v>100</v>
      </c>
      <c r="R32" s="97">
        <f t="shared" si="0"/>
        <v>2596</v>
      </c>
    </row>
    <row r="33" spans="1:18" s="8" customFormat="1" ht="29.25" customHeight="1" x14ac:dyDescent="0.25">
      <c r="A33" s="6"/>
      <c r="B33" s="7"/>
      <c r="C33" s="87">
        <v>44994</v>
      </c>
      <c r="D33" s="99">
        <v>44994</v>
      </c>
      <c r="E33" s="89">
        <v>4037</v>
      </c>
      <c r="F33" s="89" t="s">
        <v>36</v>
      </c>
      <c r="G33" s="98" t="s">
        <v>66</v>
      </c>
      <c r="H33" s="91" t="s">
        <v>68</v>
      </c>
      <c r="I33" s="9" t="s">
        <v>31</v>
      </c>
      <c r="J33" s="92">
        <v>0</v>
      </c>
      <c r="K33" s="93">
        <v>0</v>
      </c>
      <c r="L33" s="89">
        <v>100</v>
      </c>
      <c r="M33" s="89"/>
      <c r="N33" s="94">
        <v>25.96</v>
      </c>
      <c r="O33" s="95">
        <f>ROUND(Tabla1333[[#This Row],[Entrada ]]*Tabla1333[[#This Row],[Costo unitario   RD$]],2)</f>
        <v>2596</v>
      </c>
      <c r="P33" s="95">
        <f>ROUND(Tabla1333[[#This Row],[Salida ]]*Tabla1333[[#This Row],[Costo unitario   RD$]],2)</f>
        <v>0</v>
      </c>
      <c r="Q33" s="96">
        <f>(Tabla1333[[#This Row],[Existencia ]]+Tabla1333[[#This Row],[Entrada ]]-Tabla1333[[#This Row],[Salida ]])</f>
        <v>100</v>
      </c>
      <c r="R33" s="97">
        <f t="shared" si="0"/>
        <v>2596</v>
      </c>
    </row>
    <row r="34" spans="1:18" s="8" customFormat="1" ht="35.25" customHeight="1" x14ac:dyDescent="0.25">
      <c r="A34" s="6"/>
      <c r="B34" s="7"/>
      <c r="C34" s="87">
        <v>44992</v>
      </c>
      <c r="D34" s="99">
        <v>44992</v>
      </c>
      <c r="E34" s="89">
        <v>4046</v>
      </c>
      <c r="F34" s="89" t="s">
        <v>26</v>
      </c>
      <c r="G34" s="98" t="s">
        <v>41</v>
      </c>
      <c r="H34" s="91" t="s">
        <v>42</v>
      </c>
      <c r="I34" s="9" t="s">
        <v>31</v>
      </c>
      <c r="J34" s="92">
        <v>0</v>
      </c>
      <c r="K34" s="93">
        <v>0</v>
      </c>
      <c r="L34" s="89">
        <v>220</v>
      </c>
      <c r="M34" s="89"/>
      <c r="N34" s="94">
        <v>27.14</v>
      </c>
      <c r="O34" s="95">
        <f>ROUND(Tabla1333[[#This Row],[Entrada ]]*Tabla1333[[#This Row],[Costo unitario   RD$]],2)</f>
        <v>5970.8</v>
      </c>
      <c r="P34" s="95">
        <f>ROUND(Tabla1333[[#This Row],[Salida ]]*Tabla1333[[#This Row],[Costo unitario   RD$]],2)</f>
        <v>0</v>
      </c>
      <c r="Q34" s="96">
        <f>(Tabla1333[[#This Row],[Existencia ]]+Tabla1333[[#This Row],[Entrada ]]-Tabla1333[[#This Row],[Salida ]])</f>
        <v>220</v>
      </c>
      <c r="R34" s="97">
        <f t="shared" si="0"/>
        <v>5970.8</v>
      </c>
    </row>
    <row r="35" spans="1:18" s="8" customFormat="1" ht="27.75" customHeight="1" x14ac:dyDescent="0.25">
      <c r="A35" s="6"/>
      <c r="B35" s="7"/>
      <c r="C35" s="87">
        <v>44992</v>
      </c>
      <c r="D35" s="99">
        <v>44992</v>
      </c>
      <c r="E35" s="89">
        <v>4042</v>
      </c>
      <c r="F35" s="89" t="s">
        <v>32</v>
      </c>
      <c r="G35" s="98" t="s">
        <v>43</v>
      </c>
      <c r="H35" s="91" t="s">
        <v>44</v>
      </c>
      <c r="I35" s="9" t="s">
        <v>22</v>
      </c>
      <c r="J35" s="92">
        <v>0</v>
      </c>
      <c r="K35" s="93">
        <v>0</v>
      </c>
      <c r="L35" s="89">
        <v>150</v>
      </c>
      <c r="M35" s="89"/>
      <c r="N35" s="94">
        <v>61.36</v>
      </c>
      <c r="O35" s="95">
        <f>ROUND(Tabla1333[[#This Row],[Entrada ]]*Tabla1333[[#This Row],[Costo unitario   RD$]],2)</f>
        <v>9204</v>
      </c>
      <c r="P35" s="95">
        <f>ROUND(Tabla1333[[#This Row],[Salida ]]*Tabla1333[[#This Row],[Costo unitario   RD$]],2)</f>
        <v>0</v>
      </c>
      <c r="Q35" s="96">
        <f>(Tabla1333[[#This Row],[Existencia ]]+Tabla1333[[#This Row],[Entrada ]]-Tabla1333[[#This Row],[Salida ]])</f>
        <v>150</v>
      </c>
      <c r="R35" s="97">
        <f t="shared" si="0"/>
        <v>9204</v>
      </c>
    </row>
    <row r="36" spans="1:18" s="8" customFormat="1" ht="23.25" customHeight="1" x14ac:dyDescent="0.25">
      <c r="A36" s="6"/>
      <c r="B36" s="7"/>
      <c r="C36" s="87">
        <v>44992</v>
      </c>
      <c r="D36" s="99">
        <v>44992</v>
      </c>
      <c r="E36" s="89">
        <v>4003</v>
      </c>
      <c r="F36" s="89" t="s">
        <v>32</v>
      </c>
      <c r="G36" s="98" t="s">
        <v>45</v>
      </c>
      <c r="H36" s="91" t="s">
        <v>46</v>
      </c>
      <c r="I36" s="9" t="s">
        <v>22</v>
      </c>
      <c r="J36" s="92">
        <v>0</v>
      </c>
      <c r="K36" s="93">
        <v>0</v>
      </c>
      <c r="L36" s="89">
        <v>150</v>
      </c>
      <c r="M36" s="89"/>
      <c r="N36" s="94">
        <v>127.44</v>
      </c>
      <c r="O36" s="95">
        <f>ROUND(Tabla1333[[#This Row],[Entrada ]]*Tabla1333[[#This Row],[Costo unitario   RD$]],2)</f>
        <v>19116</v>
      </c>
      <c r="P36" s="95">
        <f>ROUND(Tabla1333[[#This Row],[Salida ]]*Tabla1333[[#This Row],[Costo unitario   RD$]],2)</f>
        <v>0</v>
      </c>
      <c r="Q36" s="96">
        <f>(Tabla1333[[#This Row],[Existencia ]]+Tabla1333[[#This Row],[Entrada ]]-Tabla1333[[#This Row],[Salida ]])</f>
        <v>150</v>
      </c>
      <c r="R36" s="97">
        <f t="shared" si="0"/>
        <v>19116</v>
      </c>
    </row>
    <row r="37" spans="1:18" s="8" customFormat="1" ht="23.25" customHeight="1" x14ac:dyDescent="0.25">
      <c r="A37" s="6"/>
      <c r="B37" s="7"/>
      <c r="C37" s="87">
        <v>44992</v>
      </c>
      <c r="D37" s="87">
        <v>44992</v>
      </c>
      <c r="E37" s="89">
        <v>4052</v>
      </c>
      <c r="F37" s="89" t="s">
        <v>32</v>
      </c>
      <c r="G37" s="98" t="s">
        <v>47</v>
      </c>
      <c r="H37" s="91" t="s">
        <v>48</v>
      </c>
      <c r="I37" s="9" t="s">
        <v>31</v>
      </c>
      <c r="J37" s="92">
        <v>0</v>
      </c>
      <c r="K37" s="93">
        <v>0</v>
      </c>
      <c r="L37" s="89">
        <v>100</v>
      </c>
      <c r="M37" s="89"/>
      <c r="N37" s="94">
        <v>342.2</v>
      </c>
      <c r="O37" s="95">
        <f>ROUND(Tabla1333[[#This Row],[Entrada ]]*Tabla1333[[#This Row],[Costo unitario   RD$]],2)</f>
        <v>34220</v>
      </c>
      <c r="P37" s="95">
        <f>ROUND(Tabla1333[[#This Row],[Salida ]]*Tabla1333[[#This Row],[Costo unitario   RD$]],2)</f>
        <v>0</v>
      </c>
      <c r="Q37" s="96">
        <f>(Tabla1333[[#This Row],[Existencia ]]+Tabla1333[[#This Row],[Entrada ]]-Tabla1333[[#This Row],[Salida ]])</f>
        <v>100</v>
      </c>
      <c r="R37" s="97">
        <f t="shared" si="0"/>
        <v>34220</v>
      </c>
    </row>
    <row r="38" spans="1:18" s="8" customFormat="1" ht="23.25" customHeight="1" x14ac:dyDescent="0.25">
      <c r="A38" s="6"/>
      <c r="B38" s="7"/>
      <c r="C38" s="87">
        <v>44992</v>
      </c>
      <c r="D38" s="87">
        <v>44992</v>
      </c>
      <c r="E38" s="89">
        <v>4054</v>
      </c>
      <c r="F38" s="89" t="s">
        <v>32</v>
      </c>
      <c r="G38" s="98" t="s">
        <v>47</v>
      </c>
      <c r="H38" s="91" t="s">
        <v>49</v>
      </c>
      <c r="I38" s="9" t="s">
        <v>31</v>
      </c>
      <c r="J38" s="92">
        <v>0</v>
      </c>
      <c r="K38" s="93">
        <v>0</v>
      </c>
      <c r="L38" s="89">
        <v>200</v>
      </c>
      <c r="M38" s="89">
        <v>71</v>
      </c>
      <c r="N38" s="94">
        <v>429.52</v>
      </c>
      <c r="O38" s="95">
        <f>ROUND(Tabla1333[[#This Row],[Entrada ]]*Tabla1333[[#This Row],[Costo unitario   RD$]],2)</f>
        <v>85904</v>
      </c>
      <c r="P38" s="95">
        <f>ROUND(Tabla1333[[#This Row],[Salida ]]*Tabla1333[[#This Row],[Costo unitario   RD$]],2)</f>
        <v>30495.919999999998</v>
      </c>
      <c r="Q38" s="96">
        <f>(Tabla1333[[#This Row],[Existencia ]]+Tabla1333[[#This Row],[Entrada ]]-Tabla1333[[#This Row],[Salida ]])</f>
        <v>129</v>
      </c>
      <c r="R38" s="97">
        <f t="shared" si="0"/>
        <v>55408.079999999994</v>
      </c>
    </row>
    <row r="39" spans="1:18" s="8" customFormat="1" ht="31.5" customHeight="1" x14ac:dyDescent="0.25">
      <c r="A39" s="6"/>
      <c r="B39" s="7"/>
      <c r="C39" s="87">
        <v>44992</v>
      </c>
      <c r="D39" s="87">
        <v>44992</v>
      </c>
      <c r="E39" s="89">
        <v>4026</v>
      </c>
      <c r="F39" s="89" t="s">
        <v>32</v>
      </c>
      <c r="G39" s="98" t="s">
        <v>50</v>
      </c>
      <c r="H39" s="91" t="s">
        <v>51</v>
      </c>
      <c r="I39" s="9" t="s">
        <v>22</v>
      </c>
      <c r="J39" s="92">
        <v>0</v>
      </c>
      <c r="K39" s="93">
        <v>0</v>
      </c>
      <c r="L39" s="89">
        <v>20</v>
      </c>
      <c r="M39" s="89"/>
      <c r="N39" s="94">
        <v>146.32</v>
      </c>
      <c r="O39" s="95">
        <f>ROUND(Tabla1333[[#This Row],[Entrada ]]*Tabla1333[[#This Row],[Costo unitario   RD$]],2)</f>
        <v>2926.4</v>
      </c>
      <c r="P39" s="95">
        <f>ROUND(Tabla1333[[#This Row],[Salida ]]*Tabla1333[[#This Row],[Costo unitario   RD$]],2)</f>
        <v>0</v>
      </c>
      <c r="Q39" s="96">
        <f>(Tabla1333[[#This Row],[Existencia ]]+Tabla1333[[#This Row],[Entrada ]]-Tabla1333[[#This Row],[Salida ]])</f>
        <v>20</v>
      </c>
      <c r="R39" s="97">
        <f t="shared" si="0"/>
        <v>2926.3999999999996</v>
      </c>
    </row>
    <row r="40" spans="1:18" s="8" customFormat="1" ht="31.5" customHeight="1" x14ac:dyDescent="0.25">
      <c r="A40" s="6"/>
      <c r="B40" s="7"/>
      <c r="C40" s="87">
        <v>44992</v>
      </c>
      <c r="D40" s="87">
        <v>44992</v>
      </c>
      <c r="E40" s="89">
        <v>4031</v>
      </c>
      <c r="F40" s="89" t="s">
        <v>32</v>
      </c>
      <c r="G40" s="98" t="s">
        <v>50</v>
      </c>
      <c r="H40" s="91" t="s">
        <v>52</v>
      </c>
      <c r="I40" s="9" t="s">
        <v>22</v>
      </c>
      <c r="J40" s="92">
        <v>0</v>
      </c>
      <c r="K40" s="93">
        <v>0</v>
      </c>
      <c r="L40" s="89">
        <v>60</v>
      </c>
      <c r="M40" s="89"/>
      <c r="N40" s="94">
        <v>147.5</v>
      </c>
      <c r="O40" s="95">
        <f>ROUND(Tabla1333[[#This Row],[Entrada ]]*Tabla1333[[#This Row],[Costo unitario   RD$]],2)</f>
        <v>8850</v>
      </c>
      <c r="P40" s="95">
        <f>ROUND(Tabla1333[[#This Row],[Salida ]]*Tabla1333[[#This Row],[Costo unitario   RD$]],2)</f>
        <v>0</v>
      </c>
      <c r="Q40" s="96">
        <f>(Tabla1333[[#This Row],[Existencia ]]+Tabla1333[[#This Row],[Entrada ]]-Tabla1333[[#This Row],[Salida ]])</f>
        <v>60</v>
      </c>
      <c r="R40" s="97">
        <f t="shared" si="0"/>
        <v>8850</v>
      </c>
    </row>
    <row r="41" spans="1:18" s="8" customFormat="1" ht="30" customHeight="1" x14ac:dyDescent="0.25">
      <c r="A41" s="6"/>
      <c r="B41" s="7"/>
      <c r="C41" s="87">
        <v>44992</v>
      </c>
      <c r="D41" s="87">
        <v>44992</v>
      </c>
      <c r="E41" s="89">
        <v>4028</v>
      </c>
      <c r="F41" s="89" t="s">
        <v>32</v>
      </c>
      <c r="G41" s="98" t="s">
        <v>50</v>
      </c>
      <c r="H41" s="91" t="s">
        <v>53</v>
      </c>
      <c r="I41" s="9" t="s">
        <v>22</v>
      </c>
      <c r="J41" s="92">
        <v>0</v>
      </c>
      <c r="K41" s="93">
        <v>0</v>
      </c>
      <c r="L41" s="89">
        <v>30</v>
      </c>
      <c r="M41" s="89"/>
      <c r="N41" s="94">
        <v>108.56</v>
      </c>
      <c r="O41" s="95">
        <f>ROUND(Tabla1333[[#This Row],[Entrada ]]*Tabla1333[[#This Row],[Costo unitario   RD$]],2)</f>
        <v>3256.8</v>
      </c>
      <c r="P41" s="95">
        <f>ROUND(Tabla1333[[#This Row],[Salida ]]*Tabla1333[[#This Row],[Costo unitario   RD$]],2)</f>
        <v>0</v>
      </c>
      <c r="Q41" s="96">
        <f>(Tabla1333[[#This Row],[Existencia ]]+Tabla1333[[#This Row],[Entrada ]]-Tabla1333[[#This Row],[Salida ]])</f>
        <v>30</v>
      </c>
      <c r="R41" s="97">
        <f t="shared" si="0"/>
        <v>3256.8</v>
      </c>
    </row>
    <row r="42" spans="1:18" s="8" customFormat="1" ht="30" customHeight="1" x14ac:dyDescent="0.25">
      <c r="A42" s="6"/>
      <c r="B42" s="7"/>
      <c r="C42" s="87">
        <v>44992</v>
      </c>
      <c r="D42" s="87">
        <v>44992</v>
      </c>
      <c r="E42" s="89">
        <v>4050</v>
      </c>
      <c r="F42" s="89" t="s">
        <v>26</v>
      </c>
      <c r="G42" s="98" t="s">
        <v>54</v>
      </c>
      <c r="H42" s="91" t="s">
        <v>55</v>
      </c>
      <c r="I42" s="9" t="s">
        <v>31</v>
      </c>
      <c r="J42" s="92">
        <v>0</v>
      </c>
      <c r="K42" s="93">
        <v>0</v>
      </c>
      <c r="L42" s="89">
        <v>600</v>
      </c>
      <c r="M42" s="89">
        <v>96</v>
      </c>
      <c r="N42" s="94">
        <v>117.01666666666667</v>
      </c>
      <c r="O42" s="95">
        <f>ROUND(Tabla1333[[#This Row],[Entrada ]]*Tabla1333[[#This Row],[Costo unitario   RD$]],2)</f>
        <v>70210</v>
      </c>
      <c r="P42" s="95">
        <f>ROUND(Tabla1333[[#This Row],[Salida ]]*Tabla1333[[#This Row],[Costo unitario   RD$]],2)</f>
        <v>11233.6</v>
      </c>
      <c r="Q42" s="96">
        <f>(Tabla1333[[#This Row],[Existencia ]]+Tabla1333[[#This Row],[Entrada ]]-Tabla1333[[#This Row],[Salida ]])</f>
        <v>504</v>
      </c>
      <c r="R42" s="97">
        <f t="shared" si="0"/>
        <v>58976.4</v>
      </c>
    </row>
    <row r="43" spans="1:18" s="8" customFormat="1" ht="30" customHeight="1" x14ac:dyDescent="0.25">
      <c r="A43" s="6"/>
      <c r="B43" s="7"/>
      <c r="C43" s="87">
        <v>44992</v>
      </c>
      <c r="D43" s="87">
        <v>44992</v>
      </c>
      <c r="E43" s="89">
        <v>4033</v>
      </c>
      <c r="F43" s="89" t="s">
        <v>32</v>
      </c>
      <c r="G43" s="98" t="s">
        <v>56</v>
      </c>
      <c r="H43" s="91" t="s">
        <v>57</v>
      </c>
      <c r="I43" s="9" t="s">
        <v>22</v>
      </c>
      <c r="J43" s="92">
        <v>0</v>
      </c>
      <c r="K43" s="93">
        <v>0</v>
      </c>
      <c r="L43" s="89">
        <v>50</v>
      </c>
      <c r="M43" s="89"/>
      <c r="N43" s="94">
        <v>99.12</v>
      </c>
      <c r="O43" s="95">
        <f>ROUND(Tabla1333[[#This Row],[Entrada ]]*Tabla1333[[#This Row],[Costo unitario   RD$]],2)</f>
        <v>4956</v>
      </c>
      <c r="P43" s="95">
        <f>ROUND(Tabla1333[[#This Row],[Salida ]]*Tabla1333[[#This Row],[Costo unitario   RD$]],2)</f>
        <v>0</v>
      </c>
      <c r="Q43" s="96">
        <f>(Tabla1333[[#This Row],[Existencia ]]+Tabla1333[[#This Row],[Entrada ]]-Tabla1333[[#This Row],[Salida ]])</f>
        <v>50</v>
      </c>
      <c r="R43" s="97">
        <f t="shared" si="0"/>
        <v>4956</v>
      </c>
    </row>
    <row r="44" spans="1:18" s="8" customFormat="1" ht="33.75" customHeight="1" x14ac:dyDescent="0.25">
      <c r="A44" s="6"/>
      <c r="B44" s="7"/>
      <c r="C44" s="87">
        <v>44992</v>
      </c>
      <c r="D44" s="87">
        <v>44992</v>
      </c>
      <c r="E44" s="89">
        <v>4066</v>
      </c>
      <c r="F44" s="89" t="s">
        <v>32</v>
      </c>
      <c r="G44" s="98" t="s">
        <v>58</v>
      </c>
      <c r="H44" s="91" t="s">
        <v>59</v>
      </c>
      <c r="I44" s="9" t="s">
        <v>22</v>
      </c>
      <c r="J44" s="92">
        <v>0</v>
      </c>
      <c r="K44" s="93">
        <v>0</v>
      </c>
      <c r="L44" s="89">
        <v>60</v>
      </c>
      <c r="M44" s="89"/>
      <c r="N44" s="94">
        <v>171.1</v>
      </c>
      <c r="O44" s="95">
        <f>ROUND(Tabla1333[[#This Row],[Entrada ]]*Tabla1333[[#This Row],[Costo unitario   RD$]],2)</f>
        <v>10266</v>
      </c>
      <c r="P44" s="95">
        <f>ROUND(Tabla1333[[#This Row],[Salida ]]*Tabla1333[[#This Row],[Costo unitario   RD$]],2)</f>
        <v>0</v>
      </c>
      <c r="Q44" s="96">
        <f>(Tabla1333[[#This Row],[Existencia ]]+Tabla1333[[#This Row],[Entrada ]]-Tabla1333[[#This Row],[Salida ]])</f>
        <v>60</v>
      </c>
      <c r="R44" s="97">
        <f t="shared" si="0"/>
        <v>10266</v>
      </c>
    </row>
    <row r="45" spans="1:18" s="8" customFormat="1" ht="33.75" customHeight="1" x14ac:dyDescent="0.25">
      <c r="A45" s="6"/>
      <c r="B45" s="7"/>
      <c r="C45" s="87">
        <v>44987</v>
      </c>
      <c r="D45" s="87">
        <v>44987</v>
      </c>
      <c r="E45" s="88">
        <v>2009</v>
      </c>
      <c r="F45" s="89" t="s">
        <v>19</v>
      </c>
      <c r="G45" s="91" t="s">
        <v>20</v>
      </c>
      <c r="H45" s="98" t="s">
        <v>21</v>
      </c>
      <c r="I45" s="9" t="s">
        <v>22</v>
      </c>
      <c r="J45" s="92">
        <v>0</v>
      </c>
      <c r="K45" s="93">
        <v>0</v>
      </c>
      <c r="L45" s="98">
        <v>50</v>
      </c>
      <c r="M45" s="89"/>
      <c r="N45" s="94">
        <v>24.414200000000001</v>
      </c>
      <c r="O45" s="95">
        <f>ROUND(Tabla1333[[#This Row],[Entrada ]]*Tabla1333[[#This Row],[Costo unitario   RD$]],2)</f>
        <v>1220.71</v>
      </c>
      <c r="P45" s="95">
        <f>ROUND(Tabla1333[[#This Row],[Salida ]]*Tabla1333[[#This Row],[Costo unitario   RD$]],2)</f>
        <v>0</v>
      </c>
      <c r="Q45" s="96">
        <f>(Tabla1333[[#This Row],[Existencia ]]+Tabla1333[[#This Row],[Entrada ]]-Tabla1333[[#This Row],[Salida ]])</f>
        <v>50</v>
      </c>
      <c r="R45" s="97">
        <f t="shared" si="0"/>
        <v>1220.71</v>
      </c>
    </row>
    <row r="46" spans="1:18" s="8" customFormat="1" ht="33.75" customHeight="1" x14ac:dyDescent="0.25">
      <c r="A46" s="6"/>
      <c r="B46" s="7"/>
      <c r="C46" s="87">
        <v>44987</v>
      </c>
      <c r="D46" s="87">
        <v>44987</v>
      </c>
      <c r="E46" s="88">
        <v>2010</v>
      </c>
      <c r="F46" s="89" t="s">
        <v>19</v>
      </c>
      <c r="G46" s="91" t="s">
        <v>20</v>
      </c>
      <c r="H46" s="98" t="s">
        <v>23</v>
      </c>
      <c r="I46" s="9" t="s">
        <v>22</v>
      </c>
      <c r="J46" s="92">
        <v>0</v>
      </c>
      <c r="K46" s="93">
        <v>0</v>
      </c>
      <c r="L46" s="98">
        <v>150</v>
      </c>
      <c r="M46" s="89"/>
      <c r="N46" s="94">
        <v>53.312399999999997</v>
      </c>
      <c r="O46" s="95">
        <f>ROUND(Tabla1333[[#This Row],[Entrada ]]*Tabla1333[[#This Row],[Costo unitario   RD$]],2)</f>
        <v>7996.86</v>
      </c>
      <c r="P46" s="95">
        <f>ROUND(Tabla1333[[#This Row],[Salida ]]*Tabla1333[[#This Row],[Costo unitario   RD$]],2)</f>
        <v>0</v>
      </c>
      <c r="Q46" s="96">
        <f>(Tabla1333[[#This Row],[Existencia ]]+Tabla1333[[#This Row],[Entrada ]]-Tabla1333[[#This Row],[Salida ]])</f>
        <v>150</v>
      </c>
      <c r="R46" s="97">
        <f t="shared" si="0"/>
        <v>7996.86</v>
      </c>
    </row>
    <row r="47" spans="1:18" s="8" customFormat="1" ht="27" customHeight="1" x14ac:dyDescent="0.25">
      <c r="A47" s="6"/>
      <c r="B47" s="7"/>
      <c r="C47" s="87">
        <v>44987</v>
      </c>
      <c r="D47" s="87">
        <v>44987</v>
      </c>
      <c r="E47" s="88">
        <v>2017</v>
      </c>
      <c r="F47" s="89" t="s">
        <v>19</v>
      </c>
      <c r="G47" s="91" t="s">
        <v>24</v>
      </c>
      <c r="H47" s="98" t="s">
        <v>25</v>
      </c>
      <c r="I47" s="9" t="s">
        <v>22</v>
      </c>
      <c r="J47" s="92">
        <v>0</v>
      </c>
      <c r="K47" s="93">
        <v>0</v>
      </c>
      <c r="L47" s="98">
        <v>50</v>
      </c>
      <c r="M47" s="89"/>
      <c r="N47" s="94">
        <v>81.974599999999995</v>
      </c>
      <c r="O47" s="95">
        <f>ROUND(Tabla1333[[#This Row],[Entrada ]]*Tabla1333[[#This Row],[Costo unitario   RD$]],2)</f>
        <v>4098.7299999999996</v>
      </c>
      <c r="P47" s="95">
        <f>ROUND(Tabla1333[[#This Row],[Salida ]]*Tabla1333[[#This Row],[Costo unitario   RD$]],2)</f>
        <v>0</v>
      </c>
      <c r="Q47" s="96">
        <f>(Tabla1333[[#This Row],[Existencia ]]+Tabla1333[[#This Row],[Entrada ]]-Tabla1333[[#This Row],[Salida ]])</f>
        <v>50</v>
      </c>
      <c r="R47" s="97">
        <f t="shared" si="0"/>
        <v>4098.7299999999996</v>
      </c>
    </row>
    <row r="48" spans="1:18" s="8" customFormat="1" ht="39" customHeight="1" x14ac:dyDescent="0.25">
      <c r="A48" s="6"/>
      <c r="B48" s="7"/>
      <c r="C48" s="87">
        <v>44987</v>
      </c>
      <c r="D48" s="87">
        <v>44987</v>
      </c>
      <c r="E48" s="88">
        <v>1008</v>
      </c>
      <c r="F48" s="89" t="s">
        <v>26</v>
      </c>
      <c r="G48" s="91" t="s">
        <v>27</v>
      </c>
      <c r="H48" s="98" t="s">
        <v>28</v>
      </c>
      <c r="I48" s="9" t="s">
        <v>22</v>
      </c>
      <c r="J48" s="92">
        <v>0</v>
      </c>
      <c r="K48" s="93">
        <v>0</v>
      </c>
      <c r="L48" s="98">
        <v>500</v>
      </c>
      <c r="M48" s="89"/>
      <c r="N48" s="94">
        <v>2.95</v>
      </c>
      <c r="O48" s="95">
        <f>ROUND(Tabla1333[[#This Row],[Entrada ]]*Tabla1333[[#This Row],[Costo unitario   RD$]],2)</f>
        <v>1475</v>
      </c>
      <c r="P48" s="95">
        <f>ROUND(Tabla1333[[#This Row],[Salida ]]*Tabla1333[[#This Row],[Costo unitario   RD$]],2)</f>
        <v>0</v>
      </c>
      <c r="Q48" s="96">
        <f>(Tabla1333[[#This Row],[Existencia ]]+Tabla1333[[#This Row],[Entrada ]]-Tabla1333[[#This Row],[Salida ]])</f>
        <v>500</v>
      </c>
      <c r="R48" s="97">
        <f t="shared" si="0"/>
        <v>1475</v>
      </c>
    </row>
    <row r="49" spans="1:19" s="8" customFormat="1" ht="30.75" customHeight="1" x14ac:dyDescent="0.25">
      <c r="A49" s="6"/>
      <c r="B49" s="7"/>
      <c r="C49" s="87">
        <v>44987</v>
      </c>
      <c r="D49" s="87">
        <v>44987</v>
      </c>
      <c r="E49" s="88">
        <v>2066</v>
      </c>
      <c r="F49" s="89" t="s">
        <v>19</v>
      </c>
      <c r="G49" s="91" t="s">
        <v>29</v>
      </c>
      <c r="H49" s="98" t="s">
        <v>30</v>
      </c>
      <c r="I49" s="9" t="s">
        <v>31</v>
      </c>
      <c r="J49" s="92">
        <v>0</v>
      </c>
      <c r="K49" s="93">
        <v>0</v>
      </c>
      <c r="L49" s="98">
        <v>50</v>
      </c>
      <c r="M49" s="89"/>
      <c r="N49" s="94">
        <v>254.77380000000002</v>
      </c>
      <c r="O49" s="95">
        <f>ROUND(Tabla1333[[#This Row],[Entrada ]]*Tabla1333[[#This Row],[Costo unitario   RD$]],2)</f>
        <v>12738.69</v>
      </c>
      <c r="P49" s="95">
        <f>ROUND(Tabla1333[[#This Row],[Salida ]]*Tabla1333[[#This Row],[Costo unitario   RD$]],2)</f>
        <v>0</v>
      </c>
      <c r="Q49" s="96">
        <f>(Tabla1333[[#This Row],[Existencia ]]+Tabla1333[[#This Row],[Entrada ]]-Tabla1333[[#This Row],[Salida ]])</f>
        <v>50</v>
      </c>
      <c r="R49" s="97">
        <f t="shared" si="0"/>
        <v>12738.69</v>
      </c>
    </row>
    <row r="50" spans="1:19" s="8" customFormat="1" ht="30.75" customHeight="1" x14ac:dyDescent="0.25">
      <c r="A50" s="6"/>
      <c r="B50" s="7"/>
      <c r="C50" s="87">
        <v>44985</v>
      </c>
      <c r="D50" s="99">
        <v>44988</v>
      </c>
      <c r="E50" s="89">
        <v>2002</v>
      </c>
      <c r="F50" s="89" t="s">
        <v>19</v>
      </c>
      <c r="G50" s="98" t="s">
        <v>84</v>
      </c>
      <c r="H50" s="98" t="s">
        <v>85</v>
      </c>
      <c r="I50" s="92" t="s">
        <v>22</v>
      </c>
      <c r="J50" s="92">
        <v>0</v>
      </c>
      <c r="K50" s="93">
        <v>0</v>
      </c>
      <c r="L50" s="89">
        <v>200</v>
      </c>
      <c r="M50" s="89"/>
      <c r="N50" s="94">
        <v>3.33</v>
      </c>
      <c r="O50" s="95">
        <f>ROUND(Tabla1333[[#This Row],[Entrada ]]*Tabla1333[[#This Row],[Costo unitario   RD$]],2)</f>
        <v>666</v>
      </c>
      <c r="P50" s="95">
        <f>ROUND(Tabla1333[[#This Row],[Salida ]]*Tabla1333[[#This Row],[Costo unitario   RD$]],2)</f>
        <v>0</v>
      </c>
      <c r="Q50" s="96">
        <f>(Tabla1333[[#This Row],[Existencia ]]+Tabla1333[[#This Row],[Entrada ]]-Tabla1333[[#This Row],[Salida ]])</f>
        <v>200</v>
      </c>
      <c r="R50" s="97">
        <f t="shared" si="0"/>
        <v>666</v>
      </c>
    </row>
    <row r="51" spans="1:19" s="8" customFormat="1" ht="39" customHeight="1" x14ac:dyDescent="0.25">
      <c r="A51" s="6"/>
      <c r="B51" s="7"/>
      <c r="C51" s="87">
        <v>44985</v>
      </c>
      <c r="D51" s="99">
        <v>44988</v>
      </c>
      <c r="E51" s="89">
        <v>1017</v>
      </c>
      <c r="F51" s="89" t="s">
        <v>19</v>
      </c>
      <c r="G51" s="98" t="s">
        <v>86</v>
      </c>
      <c r="H51" s="91" t="s">
        <v>87</v>
      </c>
      <c r="I51" s="92" t="s">
        <v>22</v>
      </c>
      <c r="J51" s="92">
        <v>0</v>
      </c>
      <c r="K51" s="93">
        <v>0</v>
      </c>
      <c r="L51" s="89">
        <v>625</v>
      </c>
      <c r="M51" s="89"/>
      <c r="N51" s="94">
        <v>89.68</v>
      </c>
      <c r="O51" s="95">
        <f>ROUND(Tabla1333[[#This Row],[Entrada ]]*Tabla1333[[#This Row],[Costo unitario   RD$]],2)</f>
        <v>56050</v>
      </c>
      <c r="P51" s="95">
        <f>ROUND(Tabla1333[[#This Row],[Salida ]]*Tabla1333[[#This Row],[Costo unitario   RD$]],2)</f>
        <v>0</v>
      </c>
      <c r="Q51" s="96">
        <f>(Tabla1333[[#This Row],[Existencia ]]+Tabla1333[[#This Row],[Entrada ]]-Tabla1333[[#This Row],[Salida ]])</f>
        <v>625</v>
      </c>
      <c r="R51" s="97">
        <f t="shared" si="0"/>
        <v>56050.000000000007</v>
      </c>
    </row>
    <row r="52" spans="1:19" s="8" customFormat="1" ht="26.25" customHeight="1" x14ac:dyDescent="0.25">
      <c r="A52" s="6"/>
      <c r="B52" s="7"/>
      <c r="C52" s="87">
        <v>44985</v>
      </c>
      <c r="D52" s="99">
        <v>44988</v>
      </c>
      <c r="E52" s="89">
        <v>1052</v>
      </c>
      <c r="F52" s="89" t="s">
        <v>26</v>
      </c>
      <c r="G52" s="98" t="s">
        <v>88</v>
      </c>
      <c r="H52" s="91" t="s">
        <v>89</v>
      </c>
      <c r="I52" s="92" t="s">
        <v>31</v>
      </c>
      <c r="J52" s="92">
        <v>0</v>
      </c>
      <c r="K52" s="93">
        <v>0</v>
      </c>
      <c r="L52" s="89">
        <v>10</v>
      </c>
      <c r="M52" s="89"/>
      <c r="N52" s="94">
        <v>57.820000000000007</v>
      </c>
      <c r="O52" s="95">
        <f>ROUND(Tabla1333[[#This Row],[Entrada ]]*Tabla1333[[#This Row],[Costo unitario   RD$]],2)</f>
        <v>578.20000000000005</v>
      </c>
      <c r="P52" s="95">
        <f>ROUND(Tabla1333[[#This Row],[Salida ]]*Tabla1333[[#This Row],[Costo unitario   RD$]],2)</f>
        <v>0</v>
      </c>
      <c r="Q52" s="96">
        <f>(Tabla1333[[#This Row],[Existencia ]]+Tabla1333[[#This Row],[Entrada ]]-Tabla1333[[#This Row],[Salida ]])</f>
        <v>10</v>
      </c>
      <c r="R52" s="97">
        <f t="shared" si="0"/>
        <v>578.20000000000005</v>
      </c>
    </row>
    <row r="53" spans="1:19" s="8" customFormat="1" ht="33" customHeight="1" x14ac:dyDescent="0.25">
      <c r="A53" s="6"/>
      <c r="B53" s="7"/>
      <c r="C53" s="87">
        <v>44985</v>
      </c>
      <c r="D53" s="99">
        <v>44988</v>
      </c>
      <c r="E53" s="89">
        <v>2026</v>
      </c>
      <c r="F53" s="89" t="s">
        <v>19</v>
      </c>
      <c r="G53" s="98" t="s">
        <v>90</v>
      </c>
      <c r="H53" s="98" t="s">
        <v>91</v>
      </c>
      <c r="I53" s="92" t="s">
        <v>22</v>
      </c>
      <c r="J53" s="92">
        <v>0</v>
      </c>
      <c r="K53" s="93">
        <v>0</v>
      </c>
      <c r="L53" s="89">
        <v>100</v>
      </c>
      <c r="M53" s="89"/>
      <c r="N53" s="94">
        <v>138.06</v>
      </c>
      <c r="O53" s="95">
        <f>ROUND(Tabla1333[[#This Row],[Entrada ]]*Tabla1333[[#This Row],[Costo unitario   RD$]],2)</f>
        <v>13806</v>
      </c>
      <c r="P53" s="95">
        <f>ROUND(Tabla1333[[#This Row],[Salida ]]*Tabla1333[[#This Row],[Costo unitario   RD$]],2)</f>
        <v>0</v>
      </c>
      <c r="Q53" s="96">
        <f>(Tabla1333[[#This Row],[Existencia ]]+Tabla1333[[#This Row],[Entrada ]]-Tabla1333[[#This Row],[Salida ]])</f>
        <v>100</v>
      </c>
      <c r="R53" s="97">
        <f t="shared" si="0"/>
        <v>13806</v>
      </c>
    </row>
    <row r="54" spans="1:19" s="12" customFormat="1" ht="47.25" customHeight="1" x14ac:dyDescent="0.25">
      <c r="A54" s="10"/>
      <c r="B54" s="11"/>
      <c r="C54" s="87">
        <v>44985</v>
      </c>
      <c r="D54" s="87">
        <v>44988</v>
      </c>
      <c r="E54" s="100">
        <v>2089</v>
      </c>
      <c r="F54" s="100" t="s">
        <v>93</v>
      </c>
      <c r="G54" s="101" t="s">
        <v>94</v>
      </c>
      <c r="H54" s="101" t="s">
        <v>95</v>
      </c>
      <c r="I54" s="92" t="s">
        <v>22</v>
      </c>
      <c r="J54" s="92">
        <v>0</v>
      </c>
      <c r="K54" s="93">
        <v>0</v>
      </c>
      <c r="L54" s="9">
        <v>500</v>
      </c>
      <c r="M54" s="89"/>
      <c r="N54" s="94">
        <v>411.82</v>
      </c>
      <c r="O54" s="95">
        <f>ROUND(Tabla1333[[#This Row],[Entrada ]]*Tabla1333[[#This Row],[Costo unitario   RD$]],2)</f>
        <v>205910</v>
      </c>
      <c r="P54" s="95">
        <f>ROUND(Tabla1333[[#This Row],[Salida ]]*Tabla1333[[#This Row],[Costo unitario   RD$]],2)</f>
        <v>0</v>
      </c>
      <c r="Q54" s="96">
        <f>(Tabla1333[[#This Row],[Existencia ]]+Tabla1333[[#This Row],[Entrada ]]-Tabla1333[[#This Row],[Salida ]])</f>
        <v>500</v>
      </c>
      <c r="R54" s="97">
        <f t="shared" si="0"/>
        <v>205910</v>
      </c>
      <c r="S54" s="8"/>
    </row>
    <row r="55" spans="1:19" s="12" customFormat="1" ht="34.5" customHeight="1" x14ac:dyDescent="0.25">
      <c r="A55" s="10"/>
      <c r="B55" s="11"/>
      <c r="C55" s="87">
        <v>44985</v>
      </c>
      <c r="D55" s="87">
        <v>44988</v>
      </c>
      <c r="E55" s="100">
        <v>2086</v>
      </c>
      <c r="F55" s="100" t="s">
        <v>19</v>
      </c>
      <c r="G55" s="101" t="s">
        <v>96</v>
      </c>
      <c r="H55" s="101" t="s">
        <v>97</v>
      </c>
      <c r="I55" s="92" t="s">
        <v>22</v>
      </c>
      <c r="J55" s="92">
        <v>0</v>
      </c>
      <c r="K55" s="93">
        <v>0</v>
      </c>
      <c r="L55" s="9">
        <v>50</v>
      </c>
      <c r="M55" s="89"/>
      <c r="N55" s="94">
        <v>38.94</v>
      </c>
      <c r="O55" s="95">
        <f>ROUND(Tabla1333[[#This Row],[Entrada ]]*Tabla1333[[#This Row],[Costo unitario   RD$]],2)</f>
        <v>1947</v>
      </c>
      <c r="P55" s="95">
        <f>ROUND(Tabla1333[[#This Row],[Salida ]]*Tabla1333[[#This Row],[Costo unitario   RD$]],2)</f>
        <v>0</v>
      </c>
      <c r="Q55" s="96">
        <f>(Tabla1333[[#This Row],[Existencia ]]+Tabla1333[[#This Row],[Entrada ]]-Tabla1333[[#This Row],[Salida ]])</f>
        <v>50</v>
      </c>
      <c r="R55" s="97">
        <f t="shared" si="0"/>
        <v>1947</v>
      </c>
      <c r="S55" s="8"/>
    </row>
    <row r="56" spans="1:19" s="12" customFormat="1" ht="31.5" customHeight="1" x14ac:dyDescent="0.25">
      <c r="A56" s="10"/>
      <c r="B56" s="11"/>
      <c r="C56" s="87">
        <v>44985</v>
      </c>
      <c r="D56" s="87">
        <v>44988</v>
      </c>
      <c r="E56" s="100">
        <v>2041</v>
      </c>
      <c r="F56" s="100" t="s">
        <v>19</v>
      </c>
      <c r="G56" s="101" t="s">
        <v>98</v>
      </c>
      <c r="H56" s="101" t="s">
        <v>99</v>
      </c>
      <c r="I56" s="92" t="s">
        <v>22</v>
      </c>
      <c r="J56" s="92">
        <v>0</v>
      </c>
      <c r="K56" s="93">
        <v>0</v>
      </c>
      <c r="L56" s="9">
        <v>30</v>
      </c>
      <c r="M56" s="89"/>
      <c r="N56" s="94">
        <v>194.7</v>
      </c>
      <c r="O56" s="95">
        <f>ROUND(Tabla1333[[#This Row],[Entrada ]]*Tabla1333[[#This Row],[Costo unitario   RD$]],2)</f>
        <v>5841</v>
      </c>
      <c r="P56" s="95">
        <f>ROUND(Tabla1333[[#This Row],[Salida ]]*Tabla1333[[#This Row],[Costo unitario   RD$]],2)</f>
        <v>0</v>
      </c>
      <c r="Q56" s="96">
        <f>(Tabla1333[[#This Row],[Existencia ]]+Tabla1333[[#This Row],[Entrada ]]-Tabla1333[[#This Row],[Salida ]])</f>
        <v>30</v>
      </c>
      <c r="R56" s="97">
        <f t="shared" si="0"/>
        <v>5841</v>
      </c>
      <c r="S56" s="8"/>
    </row>
    <row r="57" spans="1:19" s="12" customFormat="1" ht="31.5" customHeight="1" x14ac:dyDescent="0.25">
      <c r="A57" s="10"/>
      <c r="B57" s="11"/>
      <c r="C57" s="87">
        <v>44985</v>
      </c>
      <c r="D57" s="87">
        <v>44988</v>
      </c>
      <c r="E57" s="100">
        <v>2088</v>
      </c>
      <c r="F57" s="100" t="s">
        <v>19</v>
      </c>
      <c r="G57" s="101" t="s">
        <v>98</v>
      </c>
      <c r="H57" s="101" t="s">
        <v>100</v>
      </c>
      <c r="I57" s="92" t="s">
        <v>22</v>
      </c>
      <c r="J57" s="92">
        <v>0</v>
      </c>
      <c r="K57" s="93">
        <v>0</v>
      </c>
      <c r="L57" s="9">
        <v>20</v>
      </c>
      <c r="M57" s="89">
        <v>2</v>
      </c>
      <c r="N57" s="94">
        <v>135.69999999999999</v>
      </c>
      <c r="O57" s="95">
        <f>ROUND(Tabla1333[[#This Row],[Entrada ]]*Tabla1333[[#This Row],[Costo unitario   RD$]],2)</f>
        <v>2714</v>
      </c>
      <c r="P57" s="95">
        <f>ROUND(Tabla1333[[#This Row],[Salida ]]*Tabla1333[[#This Row],[Costo unitario   RD$]],2)</f>
        <v>271.39999999999998</v>
      </c>
      <c r="Q57" s="96">
        <f>(Tabla1333[[#This Row],[Existencia ]]+Tabla1333[[#This Row],[Entrada ]]-Tabla1333[[#This Row],[Salida ]])</f>
        <v>18</v>
      </c>
      <c r="R57" s="97">
        <f t="shared" si="0"/>
        <v>2442.6</v>
      </c>
      <c r="S57" s="8"/>
    </row>
    <row r="58" spans="1:19" s="12" customFormat="1" ht="31.5" customHeight="1" x14ac:dyDescent="0.25">
      <c r="A58" s="10"/>
      <c r="B58" s="11"/>
      <c r="C58" s="87">
        <v>44985</v>
      </c>
      <c r="D58" s="87">
        <v>44988</v>
      </c>
      <c r="E58" s="100">
        <v>2088</v>
      </c>
      <c r="F58" s="100" t="s">
        <v>19</v>
      </c>
      <c r="G58" s="101" t="s">
        <v>98</v>
      </c>
      <c r="H58" s="101" t="s">
        <v>101</v>
      </c>
      <c r="I58" s="92" t="s">
        <v>22</v>
      </c>
      <c r="J58" s="92">
        <v>0</v>
      </c>
      <c r="K58" s="93">
        <v>0</v>
      </c>
      <c r="L58" s="9">
        <v>20</v>
      </c>
      <c r="M58" s="89"/>
      <c r="N58" s="94">
        <v>135.69999999999999</v>
      </c>
      <c r="O58" s="95">
        <f>ROUND(Tabla1333[[#This Row],[Entrada ]]*Tabla1333[[#This Row],[Costo unitario   RD$]],2)</f>
        <v>2714</v>
      </c>
      <c r="P58" s="95">
        <f>ROUND(Tabla1333[[#This Row],[Salida ]]*Tabla1333[[#This Row],[Costo unitario   RD$]],2)</f>
        <v>0</v>
      </c>
      <c r="Q58" s="96">
        <f>(Tabla1333[[#This Row],[Existencia ]]+Tabla1333[[#This Row],[Entrada ]]-Tabla1333[[#This Row],[Salida ]])</f>
        <v>20</v>
      </c>
      <c r="R58" s="97">
        <f t="shared" si="0"/>
        <v>2714</v>
      </c>
      <c r="S58" s="8"/>
    </row>
    <row r="59" spans="1:19" s="12" customFormat="1" ht="31.5" customHeight="1" x14ac:dyDescent="0.25">
      <c r="A59" s="10"/>
      <c r="B59" s="11"/>
      <c r="C59" s="87">
        <v>44985</v>
      </c>
      <c r="D59" s="87">
        <v>44988</v>
      </c>
      <c r="E59" s="100">
        <v>2041</v>
      </c>
      <c r="F59" s="100" t="s">
        <v>19</v>
      </c>
      <c r="G59" s="101" t="s">
        <v>98</v>
      </c>
      <c r="H59" s="101" t="s">
        <v>102</v>
      </c>
      <c r="I59" s="92" t="s">
        <v>22</v>
      </c>
      <c r="J59" s="92">
        <v>0</v>
      </c>
      <c r="K59" s="93">
        <v>0</v>
      </c>
      <c r="L59" s="9">
        <v>30</v>
      </c>
      <c r="M59" s="89"/>
      <c r="N59" s="94">
        <v>258.42</v>
      </c>
      <c r="O59" s="95">
        <f>ROUND(Tabla1333[[#This Row],[Entrada ]]*Tabla1333[[#This Row],[Costo unitario   RD$]],2)</f>
        <v>7752.6</v>
      </c>
      <c r="P59" s="95">
        <f>ROUND(Tabla1333[[#This Row],[Salida ]]*Tabla1333[[#This Row],[Costo unitario   RD$]],2)</f>
        <v>0</v>
      </c>
      <c r="Q59" s="96">
        <f>(Tabla1333[[#This Row],[Existencia ]]+Tabla1333[[#This Row],[Entrada ]]-Tabla1333[[#This Row],[Salida ]])</f>
        <v>30</v>
      </c>
      <c r="R59" s="97">
        <f t="shared" si="0"/>
        <v>7752.6</v>
      </c>
      <c r="S59" s="8"/>
    </row>
    <row r="60" spans="1:19" s="12" customFormat="1" ht="31.5" customHeight="1" x14ac:dyDescent="0.25">
      <c r="A60" s="10"/>
      <c r="B60" s="11"/>
      <c r="C60" s="87">
        <v>44985</v>
      </c>
      <c r="D60" s="87">
        <v>44988</v>
      </c>
      <c r="E60" s="100">
        <v>2087</v>
      </c>
      <c r="F60" s="100" t="s">
        <v>19</v>
      </c>
      <c r="G60" s="101" t="s">
        <v>98</v>
      </c>
      <c r="H60" s="101" t="s">
        <v>103</v>
      </c>
      <c r="I60" s="92" t="s">
        <v>22</v>
      </c>
      <c r="J60" s="92">
        <v>0</v>
      </c>
      <c r="K60" s="93">
        <v>0</v>
      </c>
      <c r="L60" s="9">
        <v>30</v>
      </c>
      <c r="M60" s="89">
        <v>7</v>
      </c>
      <c r="N60" s="94">
        <v>613.6</v>
      </c>
      <c r="O60" s="95">
        <f>ROUND(Tabla1333[[#This Row],[Entrada ]]*Tabla1333[[#This Row],[Costo unitario   RD$]],2)</f>
        <v>18408</v>
      </c>
      <c r="P60" s="95">
        <f>ROUND(Tabla1333[[#This Row],[Salida ]]*Tabla1333[[#This Row],[Costo unitario   RD$]],2)</f>
        <v>4295.2</v>
      </c>
      <c r="Q60" s="96">
        <f>(Tabla1333[[#This Row],[Existencia ]]+Tabla1333[[#This Row],[Entrada ]]-Tabla1333[[#This Row],[Salida ]])</f>
        <v>23</v>
      </c>
      <c r="R60" s="97">
        <f t="shared" si="0"/>
        <v>14112.800000000001</v>
      </c>
      <c r="S60" s="8"/>
    </row>
    <row r="61" spans="1:19" s="12" customFormat="1" ht="27" customHeight="1" x14ac:dyDescent="0.25">
      <c r="A61" s="10"/>
      <c r="B61" s="11"/>
      <c r="C61" s="87">
        <v>44985</v>
      </c>
      <c r="D61" s="87">
        <v>44988</v>
      </c>
      <c r="E61" s="100">
        <v>1042</v>
      </c>
      <c r="F61" s="100" t="s">
        <v>19</v>
      </c>
      <c r="G61" s="101" t="s">
        <v>104</v>
      </c>
      <c r="H61" s="102" t="s">
        <v>105</v>
      </c>
      <c r="I61" s="92" t="s">
        <v>22</v>
      </c>
      <c r="J61" s="92">
        <v>0</v>
      </c>
      <c r="K61" s="93">
        <v>0</v>
      </c>
      <c r="L61" s="9">
        <v>500</v>
      </c>
      <c r="M61" s="89"/>
      <c r="N61" s="94">
        <v>46.02</v>
      </c>
      <c r="O61" s="95">
        <f>ROUND(Tabla1333[[#This Row],[Entrada ]]*Tabla1333[[#This Row],[Costo unitario   RD$]],2)</f>
        <v>23010</v>
      </c>
      <c r="P61" s="95">
        <f>ROUND(Tabla1333[[#This Row],[Salida ]]*Tabla1333[[#This Row],[Costo unitario   RD$]],2)</f>
        <v>0</v>
      </c>
      <c r="Q61" s="96">
        <f>(Tabla1333[[#This Row],[Existencia ]]+Tabla1333[[#This Row],[Entrada ]]-Tabla1333[[#This Row],[Salida ]])</f>
        <v>500</v>
      </c>
      <c r="R61" s="97">
        <f t="shared" si="0"/>
        <v>23010</v>
      </c>
      <c r="S61" s="8"/>
    </row>
    <row r="62" spans="1:19" s="12" customFormat="1" ht="27" customHeight="1" x14ac:dyDescent="0.25">
      <c r="A62" s="10"/>
      <c r="B62" s="11"/>
      <c r="C62" s="87">
        <v>44985</v>
      </c>
      <c r="D62" s="87">
        <v>44988</v>
      </c>
      <c r="E62" s="89">
        <v>1042</v>
      </c>
      <c r="F62" s="89" t="s">
        <v>19</v>
      </c>
      <c r="G62" s="98" t="s">
        <v>104</v>
      </c>
      <c r="H62" s="91" t="s">
        <v>106</v>
      </c>
      <c r="I62" s="92" t="s">
        <v>22</v>
      </c>
      <c r="J62" s="92">
        <v>0</v>
      </c>
      <c r="K62" s="93">
        <v>0</v>
      </c>
      <c r="L62" s="9">
        <v>300</v>
      </c>
      <c r="M62" s="89">
        <v>30</v>
      </c>
      <c r="N62" s="94">
        <v>22.42</v>
      </c>
      <c r="O62" s="95">
        <f>ROUND(Tabla1333[[#This Row],[Entrada ]]*Tabla1333[[#This Row],[Costo unitario   RD$]],2)</f>
        <v>6726</v>
      </c>
      <c r="P62" s="95">
        <f>ROUND(Tabla1333[[#This Row],[Salida ]]*Tabla1333[[#This Row],[Costo unitario   RD$]],2)</f>
        <v>672.6</v>
      </c>
      <c r="Q62" s="96">
        <f>(Tabla1333[[#This Row],[Existencia ]]+Tabla1333[[#This Row],[Entrada ]]-Tabla1333[[#This Row],[Salida ]])</f>
        <v>270</v>
      </c>
      <c r="R62" s="97">
        <f t="shared" si="0"/>
        <v>6053.4000000000005</v>
      </c>
      <c r="S62" s="8"/>
    </row>
    <row r="63" spans="1:19" s="12" customFormat="1" ht="27.75" customHeight="1" x14ac:dyDescent="0.25">
      <c r="A63" s="10"/>
      <c r="B63" s="11"/>
      <c r="C63" s="87">
        <v>44985</v>
      </c>
      <c r="D63" s="87">
        <v>44988</v>
      </c>
      <c r="E63" s="89">
        <v>2071</v>
      </c>
      <c r="F63" s="89" t="s">
        <v>19</v>
      </c>
      <c r="G63" s="98" t="s">
        <v>107</v>
      </c>
      <c r="H63" s="91" t="s">
        <v>108</v>
      </c>
      <c r="I63" s="92" t="s">
        <v>22</v>
      </c>
      <c r="J63" s="92">
        <v>0</v>
      </c>
      <c r="K63" s="93">
        <v>0</v>
      </c>
      <c r="L63" s="9">
        <v>500</v>
      </c>
      <c r="M63" s="89"/>
      <c r="N63" s="94">
        <v>6.6</v>
      </c>
      <c r="O63" s="95">
        <f>ROUND(Tabla1333[[#This Row],[Entrada ]]*Tabla1333[[#This Row],[Costo unitario   RD$]],2)</f>
        <v>3300</v>
      </c>
      <c r="P63" s="95">
        <f>ROUND(Tabla1333[[#This Row],[Salida ]]*Tabla1333[[#This Row],[Costo unitario   RD$]],2)</f>
        <v>0</v>
      </c>
      <c r="Q63" s="96">
        <f>(Tabla1333[[#This Row],[Existencia ]]+Tabla1333[[#This Row],[Entrada ]]-Tabla1333[[#This Row],[Salida ]])</f>
        <v>500</v>
      </c>
      <c r="R63" s="97">
        <f t="shared" si="0"/>
        <v>3300</v>
      </c>
      <c r="S63" s="8"/>
    </row>
    <row r="64" spans="1:19" s="12" customFormat="1" ht="39" customHeight="1" x14ac:dyDescent="0.25">
      <c r="A64" s="10"/>
      <c r="B64" s="11"/>
      <c r="C64" s="87">
        <v>44985</v>
      </c>
      <c r="D64" s="87">
        <v>44988</v>
      </c>
      <c r="E64" s="89">
        <v>1017</v>
      </c>
      <c r="F64" s="89" t="s">
        <v>19</v>
      </c>
      <c r="G64" s="98" t="s">
        <v>86</v>
      </c>
      <c r="H64" s="91" t="s">
        <v>109</v>
      </c>
      <c r="I64" s="92" t="s">
        <v>31</v>
      </c>
      <c r="J64" s="92">
        <v>0</v>
      </c>
      <c r="K64" s="93">
        <v>0</v>
      </c>
      <c r="L64" s="9">
        <v>625</v>
      </c>
      <c r="M64" s="89"/>
      <c r="N64" s="94">
        <v>57.82</v>
      </c>
      <c r="O64" s="95">
        <f>ROUND(Tabla1333[[#This Row],[Entrada ]]*Tabla1333[[#This Row],[Costo unitario   RD$]],2)</f>
        <v>36137.5</v>
      </c>
      <c r="P64" s="95">
        <f>ROUND(Tabla1333[[#This Row],[Salida ]]*Tabla1333[[#This Row],[Costo unitario   RD$]],2)</f>
        <v>0</v>
      </c>
      <c r="Q64" s="96">
        <f>(Tabla1333[[#This Row],[Existencia ]]+Tabla1333[[#This Row],[Entrada ]]-Tabla1333[[#This Row],[Salida ]])</f>
        <v>625</v>
      </c>
      <c r="R64" s="97">
        <f t="shared" si="0"/>
        <v>36137.5</v>
      </c>
      <c r="S64" s="8"/>
    </row>
    <row r="65" spans="1:19" s="12" customFormat="1" ht="17.25" customHeight="1" x14ac:dyDescent="0.25">
      <c r="A65" s="10"/>
      <c r="B65" s="11"/>
      <c r="C65" s="87">
        <v>44957</v>
      </c>
      <c r="D65" s="87">
        <v>44957</v>
      </c>
      <c r="E65" s="89">
        <v>4007</v>
      </c>
      <c r="F65" s="89"/>
      <c r="G65" s="98"/>
      <c r="H65" s="91" t="s">
        <v>134</v>
      </c>
      <c r="I65" s="89" t="s">
        <v>204</v>
      </c>
      <c r="J65" s="95">
        <v>6608</v>
      </c>
      <c r="K65" s="88">
        <v>40</v>
      </c>
      <c r="L65" s="89"/>
      <c r="M65" s="89">
        <v>16</v>
      </c>
      <c r="N65" s="95">
        <v>165.2</v>
      </c>
      <c r="O65" s="95">
        <f>ROUND(Tabla1333[[#This Row],[Entrada ]]*Tabla1333[[#This Row],[Costo unitario   RD$]],2)</f>
        <v>0</v>
      </c>
      <c r="P65" s="95">
        <f>ROUND(Tabla1333[[#This Row],[Salida ]]*Tabla1333[[#This Row],[Costo unitario   RD$]],2)</f>
        <v>2643.2</v>
      </c>
      <c r="Q65" s="96">
        <f>(Tabla1333[[#This Row],[Existencia ]]+Tabla1333[[#This Row],[Entrada ]]-Tabla1333[[#This Row],[Salida ]])</f>
        <v>24</v>
      </c>
      <c r="R65" s="97">
        <f t="shared" si="0"/>
        <v>3964.7999999999997</v>
      </c>
      <c r="S65" s="8"/>
    </row>
    <row r="66" spans="1:19" s="12" customFormat="1" ht="17.25" customHeight="1" x14ac:dyDescent="0.25">
      <c r="A66" s="10"/>
      <c r="B66" s="11"/>
      <c r="C66" s="87">
        <v>44957</v>
      </c>
      <c r="D66" s="87">
        <v>44957</v>
      </c>
      <c r="E66" s="89">
        <v>4052</v>
      </c>
      <c r="F66" s="89"/>
      <c r="G66" s="98"/>
      <c r="H66" s="91" t="s">
        <v>136</v>
      </c>
      <c r="I66" s="89" t="s">
        <v>204</v>
      </c>
      <c r="J66" s="95">
        <v>18714.8</v>
      </c>
      <c r="K66" s="88">
        <v>61</v>
      </c>
      <c r="L66" s="89"/>
      <c r="M66" s="89">
        <v>19</v>
      </c>
      <c r="N66" s="95">
        <v>306.8</v>
      </c>
      <c r="O66" s="95">
        <f>ROUND(Tabla1333[[#This Row],[Entrada ]]*Tabla1333[[#This Row],[Costo unitario   RD$]],2)</f>
        <v>0</v>
      </c>
      <c r="P66" s="95">
        <f>ROUND(Tabla1333[[#This Row],[Salida ]]*Tabla1333[[#This Row],[Costo unitario   RD$]],2)</f>
        <v>5829.2</v>
      </c>
      <c r="Q66" s="96">
        <f>(Tabla1333[[#This Row],[Existencia ]]+Tabla1333[[#This Row],[Entrada ]]-Tabla1333[[#This Row],[Salida ]])</f>
        <v>42</v>
      </c>
      <c r="R66" s="97">
        <f t="shared" si="0"/>
        <v>12885.6</v>
      </c>
      <c r="S66" s="8"/>
    </row>
    <row r="67" spans="1:19" s="12" customFormat="1" ht="30.75" customHeight="1" x14ac:dyDescent="0.25">
      <c r="A67" s="10"/>
      <c r="B67" s="11"/>
      <c r="C67" s="87">
        <v>44951</v>
      </c>
      <c r="D67" s="87">
        <v>44951</v>
      </c>
      <c r="E67" s="89">
        <v>2012</v>
      </c>
      <c r="F67" s="89"/>
      <c r="G67" s="98"/>
      <c r="H67" s="91" t="s">
        <v>180</v>
      </c>
      <c r="I67" s="89" t="s">
        <v>161</v>
      </c>
      <c r="J67" s="95">
        <v>11947.5</v>
      </c>
      <c r="K67" s="88">
        <v>150</v>
      </c>
      <c r="L67" s="89"/>
      <c r="M67" s="89"/>
      <c r="N67" s="95">
        <v>79.650000000000006</v>
      </c>
      <c r="O67" s="95">
        <f>ROUND(Tabla1333[[#This Row],[Entrada ]]*Tabla1333[[#This Row],[Costo unitario   RD$]],2)</f>
        <v>0</v>
      </c>
      <c r="P67" s="95">
        <f>ROUND(Tabla1333[[#This Row],[Salida ]]*Tabla1333[[#This Row],[Costo unitario   RD$]],2)</f>
        <v>0</v>
      </c>
      <c r="Q67" s="96">
        <f>(Tabla1333[[#This Row],[Existencia ]]+Tabla1333[[#This Row],[Entrada ]]-Tabla1333[[#This Row],[Salida ]])</f>
        <v>150</v>
      </c>
      <c r="R67" s="97">
        <f t="shared" si="0"/>
        <v>11947.5</v>
      </c>
      <c r="S67" s="8"/>
    </row>
    <row r="68" spans="1:19" s="12" customFormat="1" ht="30.75" customHeight="1" x14ac:dyDescent="0.25">
      <c r="A68" s="10"/>
      <c r="B68" s="11"/>
      <c r="C68" s="87">
        <v>44951</v>
      </c>
      <c r="D68" s="87">
        <v>44951</v>
      </c>
      <c r="E68" s="89">
        <v>2013</v>
      </c>
      <c r="F68" s="89"/>
      <c r="G68" s="98"/>
      <c r="H68" s="91" t="s">
        <v>181</v>
      </c>
      <c r="I68" s="89" t="s">
        <v>161</v>
      </c>
      <c r="J68" s="95">
        <v>7699.5</v>
      </c>
      <c r="K68" s="88">
        <v>150</v>
      </c>
      <c r="L68" s="89"/>
      <c r="M68" s="89"/>
      <c r="N68" s="95">
        <v>51.33</v>
      </c>
      <c r="O68" s="95">
        <f>ROUND(Tabla1333[[#This Row],[Entrada ]]*Tabla1333[[#This Row],[Costo unitario   RD$]],2)</f>
        <v>0</v>
      </c>
      <c r="P68" s="95">
        <f>ROUND(Tabla1333[[#This Row],[Salida ]]*Tabla1333[[#This Row],[Costo unitario   RD$]],2)</f>
        <v>0</v>
      </c>
      <c r="Q68" s="96">
        <f>(Tabla1333[[#This Row],[Existencia ]]+Tabla1333[[#This Row],[Entrada ]]-Tabla1333[[#This Row],[Salida ]])</f>
        <v>150</v>
      </c>
      <c r="R68" s="97">
        <f t="shared" si="0"/>
        <v>7699.5</v>
      </c>
      <c r="S68" s="8"/>
    </row>
    <row r="69" spans="1:19" s="12" customFormat="1" ht="18.75" customHeight="1" x14ac:dyDescent="0.25">
      <c r="A69" s="10"/>
      <c r="B69" s="11"/>
      <c r="C69" s="87">
        <v>44951</v>
      </c>
      <c r="D69" s="87">
        <v>44951</v>
      </c>
      <c r="E69" s="89">
        <v>2037</v>
      </c>
      <c r="F69" s="89"/>
      <c r="G69" s="98"/>
      <c r="H69" s="91" t="s">
        <v>182</v>
      </c>
      <c r="I69" s="89" t="s">
        <v>22</v>
      </c>
      <c r="J69" s="95">
        <v>2004.6076</v>
      </c>
      <c r="K69" s="88">
        <v>101</v>
      </c>
      <c r="L69" s="89"/>
      <c r="M69" s="89"/>
      <c r="N69" s="95">
        <v>19.8476</v>
      </c>
      <c r="O69" s="95">
        <f>ROUND(Tabla1333[[#This Row],[Entrada ]]*Tabla1333[[#This Row],[Costo unitario   RD$]],2)</f>
        <v>0</v>
      </c>
      <c r="P69" s="95">
        <f>ROUND(Tabla1333[[#This Row],[Salida ]]*Tabla1333[[#This Row],[Costo unitario   RD$]],2)</f>
        <v>0</v>
      </c>
      <c r="Q69" s="96">
        <f>(Tabla1333[[#This Row],[Existencia ]]+Tabla1333[[#This Row],[Entrada ]]-Tabla1333[[#This Row],[Salida ]])</f>
        <v>101</v>
      </c>
      <c r="R69" s="97">
        <f t="shared" si="0"/>
        <v>2004.6076</v>
      </c>
      <c r="S69" s="8"/>
    </row>
    <row r="70" spans="1:19" s="12" customFormat="1" ht="18.75" customHeight="1" x14ac:dyDescent="0.25">
      <c r="A70" s="10"/>
      <c r="B70" s="11"/>
      <c r="C70" s="87">
        <v>44951</v>
      </c>
      <c r="D70" s="87">
        <v>44951</v>
      </c>
      <c r="E70" s="89">
        <v>1065</v>
      </c>
      <c r="F70" s="89"/>
      <c r="G70" s="98"/>
      <c r="H70" s="91" t="s">
        <v>183</v>
      </c>
      <c r="I70" s="89" t="s">
        <v>22</v>
      </c>
      <c r="J70" s="95">
        <v>2699.25</v>
      </c>
      <c r="K70" s="88">
        <v>150</v>
      </c>
      <c r="L70" s="89"/>
      <c r="M70" s="89"/>
      <c r="N70" s="95">
        <v>17.995000000000001</v>
      </c>
      <c r="O70" s="95">
        <f>ROUND(Tabla1333[[#This Row],[Entrada ]]*Tabla1333[[#This Row],[Costo unitario   RD$]],2)</f>
        <v>0</v>
      </c>
      <c r="P70" s="95">
        <f>ROUND(Tabla1333[[#This Row],[Salida ]]*Tabla1333[[#This Row],[Costo unitario   RD$]],2)</f>
        <v>0</v>
      </c>
      <c r="Q70" s="96">
        <f>(Tabla1333[[#This Row],[Existencia ]]+Tabla1333[[#This Row],[Entrada ]]-Tabla1333[[#This Row],[Salida ]])</f>
        <v>150</v>
      </c>
      <c r="R70" s="97">
        <f t="shared" si="0"/>
        <v>2699.25</v>
      </c>
      <c r="S70" s="8"/>
    </row>
    <row r="71" spans="1:19" s="12" customFormat="1" ht="18.75" customHeight="1" x14ac:dyDescent="0.25">
      <c r="A71" s="10"/>
      <c r="B71" s="11"/>
      <c r="C71" s="87">
        <v>44951</v>
      </c>
      <c r="D71" s="87">
        <v>44951</v>
      </c>
      <c r="E71" s="89">
        <v>2037</v>
      </c>
      <c r="F71" s="89"/>
      <c r="G71" s="98"/>
      <c r="H71" s="91" t="s">
        <v>184</v>
      </c>
      <c r="I71" s="89" t="s">
        <v>22</v>
      </c>
      <c r="J71" s="95">
        <v>5534.2</v>
      </c>
      <c r="K71" s="88">
        <v>200</v>
      </c>
      <c r="L71" s="89"/>
      <c r="M71" s="89">
        <v>118</v>
      </c>
      <c r="N71" s="95">
        <v>27.670999999999999</v>
      </c>
      <c r="O71" s="95">
        <f>ROUND(Tabla1333[[#This Row],[Entrada ]]*Tabla1333[[#This Row],[Costo unitario   RD$]],2)</f>
        <v>0</v>
      </c>
      <c r="P71" s="95">
        <f>ROUND(Tabla1333[[#This Row],[Salida ]]*Tabla1333[[#This Row],[Costo unitario   RD$]],2)</f>
        <v>3265.18</v>
      </c>
      <c r="Q71" s="96">
        <f>(Tabla1333[[#This Row],[Existencia ]]+Tabla1333[[#This Row],[Entrada ]]-Tabla1333[[#This Row],[Salida ]])</f>
        <v>82</v>
      </c>
      <c r="R71" s="97">
        <f t="shared" si="0"/>
        <v>2269.0219999999999</v>
      </c>
      <c r="S71" s="8"/>
    </row>
    <row r="72" spans="1:19" s="12" customFormat="1" ht="18.75" customHeight="1" x14ac:dyDescent="0.25">
      <c r="A72" s="10"/>
      <c r="B72" s="11"/>
      <c r="C72" s="87">
        <v>44951</v>
      </c>
      <c r="D72" s="87">
        <v>44951</v>
      </c>
      <c r="E72" s="89">
        <v>2037</v>
      </c>
      <c r="F72" s="89"/>
      <c r="G72" s="98"/>
      <c r="H72" s="91" t="s">
        <v>184</v>
      </c>
      <c r="I72" s="89" t="s">
        <v>22</v>
      </c>
      <c r="J72" s="95">
        <v>6199.72</v>
      </c>
      <c r="K72" s="88">
        <v>200</v>
      </c>
      <c r="L72" s="89"/>
      <c r="M72" s="89"/>
      <c r="N72" s="95">
        <v>30.9986</v>
      </c>
      <c r="O72" s="95">
        <f>ROUND(Tabla1333[[#This Row],[Entrada ]]*Tabla1333[[#This Row],[Costo unitario   RD$]],2)</f>
        <v>0</v>
      </c>
      <c r="P72" s="95">
        <f>ROUND(Tabla1333[[#This Row],[Salida ]]*Tabla1333[[#This Row],[Costo unitario   RD$]],2)</f>
        <v>0</v>
      </c>
      <c r="Q72" s="96">
        <f>(Tabla1333[[#This Row],[Existencia ]]+Tabla1333[[#This Row],[Entrada ]]-Tabla1333[[#This Row],[Salida ]])</f>
        <v>200</v>
      </c>
      <c r="R72" s="97">
        <f t="shared" si="0"/>
        <v>6199.72</v>
      </c>
      <c r="S72" s="8"/>
    </row>
    <row r="73" spans="1:19" s="12" customFormat="1" ht="18.75" customHeight="1" x14ac:dyDescent="0.25">
      <c r="A73" s="10"/>
      <c r="B73" s="11"/>
      <c r="C73" s="87">
        <v>44951</v>
      </c>
      <c r="D73" s="87">
        <v>44951</v>
      </c>
      <c r="E73" s="89">
        <v>1078</v>
      </c>
      <c r="F73" s="89"/>
      <c r="G73" s="98"/>
      <c r="H73" s="91" t="s">
        <v>185</v>
      </c>
      <c r="I73" s="89" t="s">
        <v>22</v>
      </c>
      <c r="J73" s="95">
        <v>2811.2084</v>
      </c>
      <c r="K73" s="88">
        <v>98</v>
      </c>
      <c r="L73" s="89"/>
      <c r="M73" s="89">
        <v>16</v>
      </c>
      <c r="N73" s="95">
        <v>28.6858</v>
      </c>
      <c r="O73" s="95">
        <f>ROUND(Tabla1333[[#This Row],[Entrada ]]*Tabla1333[[#This Row],[Costo unitario   RD$]],2)</f>
        <v>0</v>
      </c>
      <c r="P73" s="95">
        <f>ROUND(Tabla1333[[#This Row],[Salida ]]*Tabla1333[[#This Row],[Costo unitario   RD$]],2)</f>
        <v>458.97</v>
      </c>
      <c r="Q73" s="96">
        <f>(Tabla1333[[#This Row],[Existencia ]]+Tabla1333[[#This Row],[Entrada ]]-Tabla1333[[#This Row],[Salida ]])</f>
        <v>82</v>
      </c>
      <c r="R73" s="97">
        <f t="shared" si="0"/>
        <v>2352.2356</v>
      </c>
      <c r="S73" s="8"/>
    </row>
    <row r="74" spans="1:19" s="8" customFormat="1" ht="30.75" customHeight="1" x14ac:dyDescent="0.25">
      <c r="A74" s="6"/>
      <c r="B74" s="7"/>
      <c r="C74" s="87">
        <v>44951</v>
      </c>
      <c r="D74" s="99">
        <v>44951</v>
      </c>
      <c r="E74" s="89">
        <v>2065</v>
      </c>
      <c r="F74" s="89"/>
      <c r="G74" s="98"/>
      <c r="H74" s="91" t="s">
        <v>186</v>
      </c>
      <c r="I74" s="89" t="s">
        <v>22</v>
      </c>
      <c r="J74" s="95">
        <v>4114</v>
      </c>
      <c r="K74" s="88">
        <v>187</v>
      </c>
      <c r="L74" s="89"/>
      <c r="M74" s="89"/>
      <c r="N74" s="95">
        <v>22</v>
      </c>
      <c r="O74" s="95">
        <f>ROUND(Tabla1333[[#This Row],[Entrada ]]*Tabla1333[[#This Row],[Costo unitario   RD$]],2)</f>
        <v>0</v>
      </c>
      <c r="P74" s="95">
        <f>ROUND(Tabla1333[[#This Row],[Salida ]]*Tabla1333[[#This Row],[Costo unitario   RD$]],2)</f>
        <v>0</v>
      </c>
      <c r="Q74" s="96">
        <f>(Tabla1333[[#This Row],[Existencia ]]+Tabla1333[[#This Row],[Entrada ]]-Tabla1333[[#This Row],[Salida ]])</f>
        <v>187</v>
      </c>
      <c r="R74" s="97">
        <f t="shared" si="0"/>
        <v>4114</v>
      </c>
    </row>
    <row r="75" spans="1:19" s="8" customFormat="1" ht="30.75" customHeight="1" x14ac:dyDescent="0.25">
      <c r="A75" s="6"/>
      <c r="B75" s="7"/>
      <c r="C75" s="87">
        <v>44951</v>
      </c>
      <c r="D75" s="99">
        <v>44951</v>
      </c>
      <c r="E75" s="89">
        <v>2053</v>
      </c>
      <c r="F75" s="89"/>
      <c r="G75" s="98"/>
      <c r="H75" s="91" t="s">
        <v>187</v>
      </c>
      <c r="I75" s="89" t="s">
        <v>22</v>
      </c>
      <c r="J75" s="95">
        <v>3287.8339999999998</v>
      </c>
      <c r="K75" s="88">
        <v>170</v>
      </c>
      <c r="L75" s="89"/>
      <c r="M75" s="89">
        <v>4</v>
      </c>
      <c r="N75" s="95">
        <v>19.340199999999999</v>
      </c>
      <c r="O75" s="95">
        <f>ROUND(Tabla1333[[#This Row],[Entrada ]]*Tabla1333[[#This Row],[Costo unitario   RD$]],2)</f>
        <v>0</v>
      </c>
      <c r="P75" s="95">
        <f>ROUND(Tabla1333[[#This Row],[Salida ]]*Tabla1333[[#This Row],[Costo unitario   RD$]],2)</f>
        <v>77.36</v>
      </c>
      <c r="Q75" s="96">
        <f>(Tabla1333[[#This Row],[Existencia ]]+Tabla1333[[#This Row],[Entrada ]]-Tabla1333[[#This Row],[Salida ]])</f>
        <v>166</v>
      </c>
      <c r="R75" s="97">
        <f t="shared" si="0"/>
        <v>3210.4731999999999</v>
      </c>
    </row>
    <row r="76" spans="1:19" s="8" customFormat="1" ht="30.75" customHeight="1" x14ac:dyDescent="0.25">
      <c r="A76" s="6"/>
      <c r="B76" s="7"/>
      <c r="C76" s="87">
        <v>44951</v>
      </c>
      <c r="D76" s="99">
        <v>44951</v>
      </c>
      <c r="E76" s="89">
        <v>2053</v>
      </c>
      <c r="F76" s="89"/>
      <c r="G76" s="98"/>
      <c r="H76" s="91" t="s">
        <v>188</v>
      </c>
      <c r="I76" s="89" t="s">
        <v>22</v>
      </c>
      <c r="J76" s="95">
        <v>3287.8339999999998</v>
      </c>
      <c r="K76" s="88">
        <v>170</v>
      </c>
      <c r="L76" s="89"/>
      <c r="M76" s="89">
        <v>19</v>
      </c>
      <c r="N76" s="95">
        <v>19.340199999999999</v>
      </c>
      <c r="O76" s="95">
        <f>ROUND(Tabla1333[[#This Row],[Entrada ]]*Tabla1333[[#This Row],[Costo unitario   RD$]],2)</f>
        <v>0</v>
      </c>
      <c r="P76" s="95">
        <f>ROUND(Tabla1333[[#This Row],[Salida ]]*Tabla1333[[#This Row],[Costo unitario   RD$]],2)</f>
        <v>367.46</v>
      </c>
      <c r="Q76" s="96">
        <f>(Tabla1333[[#This Row],[Existencia ]]+Tabla1333[[#This Row],[Entrada ]]-Tabla1333[[#This Row],[Salida ]])</f>
        <v>151</v>
      </c>
      <c r="R76" s="97">
        <f t="shared" si="0"/>
        <v>2920.3701999999998</v>
      </c>
    </row>
    <row r="77" spans="1:19" s="8" customFormat="1" ht="30.75" customHeight="1" x14ac:dyDescent="0.25">
      <c r="A77" s="6"/>
      <c r="B77" s="7"/>
      <c r="C77" s="87">
        <v>44951</v>
      </c>
      <c r="D77" s="99">
        <v>44951</v>
      </c>
      <c r="E77" s="89">
        <v>2053</v>
      </c>
      <c r="F77" s="89"/>
      <c r="G77" s="98"/>
      <c r="H77" s="91" t="s">
        <v>189</v>
      </c>
      <c r="I77" s="89" t="s">
        <v>22</v>
      </c>
      <c r="J77" s="95">
        <v>3249.1536000000001</v>
      </c>
      <c r="K77" s="88">
        <v>168</v>
      </c>
      <c r="L77" s="89"/>
      <c r="M77" s="89">
        <v>32</v>
      </c>
      <c r="N77" s="95">
        <v>19.340199999999999</v>
      </c>
      <c r="O77" s="95">
        <f>ROUND(Tabla1333[[#This Row],[Entrada ]]*Tabla1333[[#This Row],[Costo unitario   RD$]],2)</f>
        <v>0</v>
      </c>
      <c r="P77" s="95">
        <f>ROUND(Tabla1333[[#This Row],[Salida ]]*Tabla1333[[#This Row],[Costo unitario   RD$]],2)</f>
        <v>618.89</v>
      </c>
      <c r="Q77" s="96">
        <f>(Tabla1333[[#This Row],[Existencia ]]+Tabla1333[[#This Row],[Entrada ]]-Tabla1333[[#This Row],[Salida ]])</f>
        <v>136</v>
      </c>
      <c r="R77" s="97">
        <f t="shared" si="0"/>
        <v>2630.2671999999998</v>
      </c>
    </row>
    <row r="78" spans="1:19" s="8" customFormat="1" ht="30.75" customHeight="1" x14ac:dyDescent="0.25">
      <c r="A78" s="6"/>
      <c r="B78" s="7"/>
      <c r="C78" s="87">
        <v>44951</v>
      </c>
      <c r="D78" s="99">
        <v>44951</v>
      </c>
      <c r="E78" s="89">
        <v>2050</v>
      </c>
      <c r="F78" s="89"/>
      <c r="G78" s="98"/>
      <c r="H78" s="91" t="s">
        <v>190</v>
      </c>
      <c r="I78" s="89" t="s">
        <v>22</v>
      </c>
      <c r="J78" s="95">
        <v>10355.562000000002</v>
      </c>
      <c r="K78" s="88">
        <v>63</v>
      </c>
      <c r="L78" s="89"/>
      <c r="M78" s="89">
        <v>19</v>
      </c>
      <c r="N78" s="95">
        <v>164.37400000000002</v>
      </c>
      <c r="O78" s="95">
        <f>ROUND(Tabla1333[[#This Row],[Entrada ]]*Tabla1333[[#This Row],[Costo unitario   RD$]],2)</f>
        <v>0</v>
      </c>
      <c r="P78" s="95">
        <f>ROUND(Tabla1333[[#This Row],[Salida ]]*Tabla1333[[#This Row],[Costo unitario   RD$]],2)</f>
        <v>3123.11</v>
      </c>
      <c r="Q78" s="96">
        <f>(Tabla1333[[#This Row],[Existencia ]]+Tabla1333[[#This Row],[Entrada ]]-Tabla1333[[#This Row],[Salida ]])</f>
        <v>44</v>
      </c>
      <c r="R78" s="97">
        <f t="shared" si="0"/>
        <v>7232.456000000001</v>
      </c>
    </row>
    <row r="79" spans="1:19" s="8" customFormat="1" ht="30.75" customHeight="1" x14ac:dyDescent="0.25">
      <c r="A79" s="6"/>
      <c r="B79" s="7"/>
      <c r="C79" s="87">
        <v>44951</v>
      </c>
      <c r="D79" s="99">
        <v>44951</v>
      </c>
      <c r="E79" s="89">
        <v>2085</v>
      </c>
      <c r="F79" s="89"/>
      <c r="G79" s="98"/>
      <c r="H79" s="91" t="s">
        <v>191</v>
      </c>
      <c r="I79" s="89" t="s">
        <v>22</v>
      </c>
      <c r="J79" s="95">
        <v>2083.88</v>
      </c>
      <c r="K79" s="88">
        <v>50</v>
      </c>
      <c r="L79" s="89"/>
      <c r="M79" s="89">
        <v>17</v>
      </c>
      <c r="N79" s="95">
        <v>41.677600000000005</v>
      </c>
      <c r="O79" s="95">
        <f>ROUND(Tabla1333[[#This Row],[Entrada ]]*Tabla1333[[#This Row],[Costo unitario   RD$]],2)</f>
        <v>0</v>
      </c>
      <c r="P79" s="95">
        <f>ROUND(Tabla1333[[#This Row],[Salida ]]*Tabla1333[[#This Row],[Costo unitario   RD$]],2)</f>
        <v>708.52</v>
      </c>
      <c r="Q79" s="96">
        <f>(Tabla1333[[#This Row],[Existencia ]]+Tabla1333[[#This Row],[Entrada ]]-Tabla1333[[#This Row],[Salida ]])</f>
        <v>33</v>
      </c>
      <c r="R79" s="97">
        <f t="shared" si="0"/>
        <v>1375.3608000000002</v>
      </c>
    </row>
    <row r="80" spans="1:19" s="8" customFormat="1" ht="30.75" customHeight="1" x14ac:dyDescent="0.25">
      <c r="A80" s="6"/>
      <c r="B80" s="7"/>
      <c r="C80" s="87">
        <v>44951</v>
      </c>
      <c r="D80" s="99">
        <v>44951</v>
      </c>
      <c r="E80" s="89">
        <v>2028</v>
      </c>
      <c r="F80" s="89"/>
      <c r="G80" s="98"/>
      <c r="H80" s="91" t="s">
        <v>192</v>
      </c>
      <c r="I80" s="89" t="s">
        <v>22</v>
      </c>
      <c r="J80" s="95">
        <v>2358.9719999999998</v>
      </c>
      <c r="K80" s="88">
        <v>7</v>
      </c>
      <c r="L80" s="89"/>
      <c r="M80" s="89">
        <v>6</v>
      </c>
      <c r="N80" s="95">
        <v>336.99599999999998</v>
      </c>
      <c r="O80" s="95">
        <f>ROUND(Tabla1333[[#This Row],[Entrada ]]*Tabla1333[[#This Row],[Costo unitario   RD$]],2)</f>
        <v>0</v>
      </c>
      <c r="P80" s="95">
        <f>ROUND(Tabla1333[[#This Row],[Salida ]]*Tabla1333[[#This Row],[Costo unitario   RD$]],2)</f>
        <v>2021.98</v>
      </c>
      <c r="Q80" s="96">
        <f>(Tabla1333[[#This Row],[Existencia ]]+Tabla1333[[#This Row],[Entrada ]]-Tabla1333[[#This Row],[Salida ]])</f>
        <v>1</v>
      </c>
      <c r="R80" s="97">
        <f t="shared" ref="R80:R143" si="1">(N80*Q80)</f>
        <v>336.99599999999998</v>
      </c>
    </row>
    <row r="81" spans="1:18" s="8" customFormat="1" ht="46.5" customHeight="1" x14ac:dyDescent="0.25">
      <c r="A81" s="6"/>
      <c r="B81" s="7"/>
      <c r="C81" s="87">
        <v>44951</v>
      </c>
      <c r="D81" s="99">
        <v>44951</v>
      </c>
      <c r="E81" s="89">
        <v>2041</v>
      </c>
      <c r="F81" s="89"/>
      <c r="G81" s="98"/>
      <c r="H81" s="91" t="s">
        <v>193</v>
      </c>
      <c r="I81" s="89" t="s">
        <v>22</v>
      </c>
      <c r="J81" s="95">
        <v>8279.8830000000016</v>
      </c>
      <c r="K81" s="88">
        <v>45</v>
      </c>
      <c r="L81" s="89"/>
      <c r="M81" s="89">
        <v>12</v>
      </c>
      <c r="N81" s="95">
        <v>183.99740000000003</v>
      </c>
      <c r="O81" s="95">
        <f>ROUND(Tabla1333[[#This Row],[Entrada ]]*Tabla1333[[#This Row],[Costo unitario   RD$]],2)</f>
        <v>0</v>
      </c>
      <c r="P81" s="95">
        <f>ROUND(Tabla1333[[#This Row],[Salida ]]*Tabla1333[[#This Row],[Costo unitario   RD$]],2)</f>
        <v>2207.9699999999998</v>
      </c>
      <c r="Q81" s="96">
        <f>(Tabla1333[[#This Row],[Existencia ]]+Tabla1333[[#This Row],[Entrada ]]-Tabla1333[[#This Row],[Salida ]])</f>
        <v>33</v>
      </c>
      <c r="R81" s="97">
        <f t="shared" si="1"/>
        <v>6071.9142000000011</v>
      </c>
    </row>
    <row r="82" spans="1:18" s="8" customFormat="1" ht="51" customHeight="1" x14ac:dyDescent="0.25">
      <c r="A82" s="6"/>
      <c r="B82" s="7"/>
      <c r="C82" s="87">
        <v>44951</v>
      </c>
      <c r="D82" s="99">
        <v>44951</v>
      </c>
      <c r="E82" s="89">
        <v>2073</v>
      </c>
      <c r="F82" s="89"/>
      <c r="G82" s="98"/>
      <c r="H82" s="91" t="s">
        <v>194</v>
      </c>
      <c r="I82" s="89" t="s">
        <v>22</v>
      </c>
      <c r="J82" s="95">
        <v>11180.051599999999</v>
      </c>
      <c r="K82" s="88">
        <v>43</v>
      </c>
      <c r="L82" s="89"/>
      <c r="M82" s="89">
        <v>13</v>
      </c>
      <c r="N82" s="95">
        <v>260.00119999999998</v>
      </c>
      <c r="O82" s="95">
        <f>ROUND(Tabla1333[[#This Row],[Entrada ]]*Tabla1333[[#This Row],[Costo unitario   RD$]],2)</f>
        <v>0</v>
      </c>
      <c r="P82" s="95">
        <f>ROUND(Tabla1333[[#This Row],[Salida ]]*Tabla1333[[#This Row],[Costo unitario   RD$]],2)</f>
        <v>3380.02</v>
      </c>
      <c r="Q82" s="96">
        <f>(Tabla1333[[#This Row],[Existencia ]]+Tabla1333[[#This Row],[Entrada ]]-Tabla1333[[#This Row],[Salida ]])</f>
        <v>30</v>
      </c>
      <c r="R82" s="97">
        <f t="shared" si="1"/>
        <v>7800.0359999999991</v>
      </c>
    </row>
    <row r="83" spans="1:18" s="8" customFormat="1" ht="31.5" customHeight="1" x14ac:dyDescent="0.25">
      <c r="A83" s="6"/>
      <c r="B83" s="7"/>
      <c r="C83" s="87">
        <v>44951</v>
      </c>
      <c r="D83" s="99">
        <v>44951</v>
      </c>
      <c r="E83" s="89">
        <v>1042</v>
      </c>
      <c r="F83" s="89"/>
      <c r="G83" s="98"/>
      <c r="H83" s="91" t="s">
        <v>195</v>
      </c>
      <c r="I83" s="89" t="s">
        <v>22</v>
      </c>
      <c r="J83" s="95">
        <v>12484.577000000001</v>
      </c>
      <c r="K83" s="88">
        <v>665</v>
      </c>
      <c r="L83" s="89"/>
      <c r="M83" s="89">
        <v>79</v>
      </c>
      <c r="N83" s="95">
        <v>18.773800000000001</v>
      </c>
      <c r="O83" s="95">
        <f>ROUND(Tabla1333[[#This Row],[Entrada ]]*Tabla1333[[#This Row],[Costo unitario   RD$]],2)</f>
        <v>0</v>
      </c>
      <c r="P83" s="95">
        <f>ROUND(Tabla1333[[#This Row],[Salida ]]*Tabla1333[[#This Row],[Costo unitario   RD$]],2)</f>
        <v>1483.13</v>
      </c>
      <c r="Q83" s="96">
        <f>(Tabla1333[[#This Row],[Existencia ]]+Tabla1333[[#This Row],[Entrada ]]-Tabla1333[[#This Row],[Salida ]])</f>
        <v>586</v>
      </c>
      <c r="R83" s="97">
        <f t="shared" si="1"/>
        <v>11001.446800000002</v>
      </c>
    </row>
    <row r="84" spans="1:18" s="8" customFormat="1" ht="31.5" customHeight="1" x14ac:dyDescent="0.25">
      <c r="A84" s="6"/>
      <c r="B84" s="7"/>
      <c r="C84" s="87">
        <v>44951</v>
      </c>
      <c r="D84" s="99">
        <v>44951</v>
      </c>
      <c r="E84" s="89">
        <v>2005</v>
      </c>
      <c r="F84" s="89"/>
      <c r="G84" s="98"/>
      <c r="H84" s="91" t="s">
        <v>196</v>
      </c>
      <c r="I84" s="89" t="s">
        <v>22</v>
      </c>
      <c r="J84" s="95">
        <v>525.1</v>
      </c>
      <c r="K84" s="88">
        <v>89</v>
      </c>
      <c r="L84" s="89"/>
      <c r="M84" s="89"/>
      <c r="N84" s="95">
        <v>5.9</v>
      </c>
      <c r="O84" s="95">
        <f>ROUND(Tabla1333[[#This Row],[Entrada ]]*Tabla1333[[#This Row],[Costo unitario   RD$]],2)</f>
        <v>0</v>
      </c>
      <c r="P84" s="95">
        <f>ROUND(Tabla1333[[#This Row],[Salida ]]*Tabla1333[[#This Row],[Costo unitario   RD$]],2)</f>
        <v>0</v>
      </c>
      <c r="Q84" s="96">
        <f>(Tabla1333[[#This Row],[Existencia ]]+Tabla1333[[#This Row],[Entrada ]]-Tabla1333[[#This Row],[Salida ]])</f>
        <v>89</v>
      </c>
      <c r="R84" s="97">
        <f t="shared" si="1"/>
        <v>525.1</v>
      </c>
    </row>
    <row r="85" spans="1:18" s="8" customFormat="1" ht="31.5" customHeight="1" x14ac:dyDescent="0.25">
      <c r="A85" s="6"/>
      <c r="B85" s="7"/>
      <c r="C85" s="103">
        <v>44951</v>
      </c>
      <c r="D85" s="103">
        <v>44951</v>
      </c>
      <c r="E85" s="96">
        <v>2018</v>
      </c>
      <c r="F85" s="96"/>
      <c r="G85" s="104"/>
      <c r="H85" s="105" t="s">
        <v>197</v>
      </c>
      <c r="I85" s="96" t="s">
        <v>22</v>
      </c>
      <c r="J85" s="106">
        <v>2553.52</v>
      </c>
      <c r="K85" s="107">
        <v>100</v>
      </c>
      <c r="L85" s="96"/>
      <c r="M85" s="96">
        <v>11</v>
      </c>
      <c r="N85" s="106">
        <v>25.5352</v>
      </c>
      <c r="O85" s="95">
        <f>ROUND(Tabla1333[[#This Row],[Entrada ]]*Tabla1333[[#This Row],[Costo unitario   RD$]],2)</f>
        <v>0</v>
      </c>
      <c r="P85" s="95">
        <f>ROUND(Tabla1333[[#This Row],[Salida ]]*Tabla1333[[#This Row],[Costo unitario   RD$]],2)</f>
        <v>280.89</v>
      </c>
      <c r="Q85" s="96">
        <f>(Tabla1333[[#This Row],[Existencia ]]+Tabla1333[[#This Row],[Entrada ]]-Tabla1333[[#This Row],[Salida ]])</f>
        <v>89</v>
      </c>
      <c r="R85" s="97">
        <f t="shared" si="1"/>
        <v>2272.6327999999999</v>
      </c>
    </row>
    <row r="86" spans="1:18" s="8" customFormat="1" ht="31.5" customHeight="1" x14ac:dyDescent="0.25">
      <c r="A86" s="6"/>
      <c r="B86" s="7"/>
      <c r="C86" s="103">
        <v>44951</v>
      </c>
      <c r="D86" s="103">
        <v>44951</v>
      </c>
      <c r="E86" s="96">
        <v>2024</v>
      </c>
      <c r="F86" s="96"/>
      <c r="G86" s="104"/>
      <c r="H86" s="105" t="s">
        <v>198</v>
      </c>
      <c r="I86" s="96" t="s">
        <v>22</v>
      </c>
      <c r="J86" s="106">
        <v>17074.900000000001</v>
      </c>
      <c r="K86" s="107">
        <v>25</v>
      </c>
      <c r="L86" s="96"/>
      <c r="M86" s="96">
        <v>4</v>
      </c>
      <c r="N86" s="106">
        <v>682.99600000000009</v>
      </c>
      <c r="O86" s="95">
        <f>ROUND(Tabla1333[[#This Row],[Entrada ]]*Tabla1333[[#This Row],[Costo unitario   RD$]],2)</f>
        <v>0</v>
      </c>
      <c r="P86" s="95">
        <f>ROUND(Tabla1333[[#This Row],[Salida ]]*Tabla1333[[#This Row],[Costo unitario   RD$]],2)</f>
        <v>2731.98</v>
      </c>
      <c r="Q86" s="96">
        <f>(Tabla1333[[#This Row],[Existencia ]]+Tabla1333[[#This Row],[Entrada ]]-Tabla1333[[#This Row],[Salida ]])</f>
        <v>21</v>
      </c>
      <c r="R86" s="97">
        <f t="shared" si="1"/>
        <v>14342.916000000001</v>
      </c>
    </row>
    <row r="87" spans="1:18" s="8" customFormat="1" ht="31.5" customHeight="1" x14ac:dyDescent="0.25">
      <c r="A87" s="6"/>
      <c r="B87" s="7"/>
      <c r="C87" s="103">
        <v>44951</v>
      </c>
      <c r="D87" s="103">
        <v>44951</v>
      </c>
      <c r="E87" s="96">
        <v>2071</v>
      </c>
      <c r="F87" s="96"/>
      <c r="G87" s="104"/>
      <c r="H87" s="105" t="s">
        <v>108</v>
      </c>
      <c r="I87" s="96" t="s">
        <v>22</v>
      </c>
      <c r="J87" s="106">
        <v>29920</v>
      </c>
      <c r="K87" s="107">
        <v>4000</v>
      </c>
      <c r="L87" s="96"/>
      <c r="M87" s="96"/>
      <c r="N87" s="106">
        <v>7.48</v>
      </c>
      <c r="O87" s="95">
        <f>ROUND(Tabla1333[[#This Row],[Entrada ]]*Tabla1333[[#This Row],[Costo unitario   RD$]],2)</f>
        <v>0</v>
      </c>
      <c r="P87" s="95">
        <f>ROUND(Tabla1333[[#This Row],[Salida ]]*Tabla1333[[#This Row],[Costo unitario   RD$]],2)</f>
        <v>0</v>
      </c>
      <c r="Q87" s="96">
        <f>(Tabla1333[[#This Row],[Existencia ]]+Tabla1333[[#This Row],[Entrada ]]-Tabla1333[[#This Row],[Salida ]])</f>
        <v>4000</v>
      </c>
      <c r="R87" s="97">
        <f t="shared" si="1"/>
        <v>29920</v>
      </c>
    </row>
    <row r="88" spans="1:18" s="8" customFormat="1" ht="31.5" customHeight="1" x14ac:dyDescent="0.25">
      <c r="A88" s="6"/>
      <c r="B88" s="7"/>
      <c r="C88" s="103">
        <v>44951</v>
      </c>
      <c r="D88" s="103">
        <v>44951</v>
      </c>
      <c r="E88" s="96">
        <v>2058</v>
      </c>
      <c r="F88" s="96"/>
      <c r="G88" s="104"/>
      <c r="H88" s="105" t="s">
        <v>199</v>
      </c>
      <c r="I88" s="96" t="s">
        <v>161</v>
      </c>
      <c r="J88" s="106">
        <v>20700.03</v>
      </c>
      <c r="K88" s="107">
        <v>10</v>
      </c>
      <c r="L88" s="96"/>
      <c r="M88" s="96"/>
      <c r="N88" s="106">
        <v>2070.0029999999997</v>
      </c>
      <c r="O88" s="95">
        <f>ROUND(Tabla1333[[#This Row],[Entrada ]]*Tabla1333[[#This Row],[Costo unitario   RD$]],2)</f>
        <v>0</v>
      </c>
      <c r="P88" s="95">
        <f>ROUND(Tabla1333[[#This Row],[Salida ]]*Tabla1333[[#This Row],[Costo unitario   RD$]],2)</f>
        <v>0</v>
      </c>
      <c r="Q88" s="96">
        <f>(Tabla1333[[#This Row],[Existencia ]]+Tabla1333[[#This Row],[Entrada ]]-Tabla1333[[#This Row],[Salida ]])</f>
        <v>10</v>
      </c>
      <c r="R88" s="97">
        <f t="shared" si="1"/>
        <v>20700.03</v>
      </c>
    </row>
    <row r="89" spans="1:18" s="8" customFormat="1" ht="31.5" customHeight="1" x14ac:dyDescent="0.25">
      <c r="A89" s="6"/>
      <c r="B89" s="7"/>
      <c r="C89" s="103">
        <v>44951</v>
      </c>
      <c r="D89" s="103">
        <v>44951</v>
      </c>
      <c r="E89" s="96">
        <v>2059</v>
      </c>
      <c r="F89" s="96"/>
      <c r="G89" s="104"/>
      <c r="H89" s="105" t="s">
        <v>200</v>
      </c>
      <c r="I89" s="96" t="s">
        <v>161</v>
      </c>
      <c r="J89" s="106">
        <v>21600.02</v>
      </c>
      <c r="K89" s="107">
        <v>10</v>
      </c>
      <c r="L89" s="96"/>
      <c r="M89" s="96"/>
      <c r="N89" s="106">
        <v>2160.002</v>
      </c>
      <c r="O89" s="95">
        <f>ROUND(Tabla1333[[#This Row],[Entrada ]]*Tabla1333[[#This Row],[Costo unitario   RD$]],2)</f>
        <v>0</v>
      </c>
      <c r="P89" s="95">
        <f>ROUND(Tabla1333[[#This Row],[Salida ]]*Tabla1333[[#This Row],[Costo unitario   RD$]],2)</f>
        <v>0</v>
      </c>
      <c r="Q89" s="96">
        <f>(Tabla1333[[#This Row],[Existencia ]]+Tabla1333[[#This Row],[Entrada ]]-Tabla1333[[#This Row],[Salida ]])</f>
        <v>10</v>
      </c>
      <c r="R89" s="97">
        <f t="shared" si="1"/>
        <v>21600.02</v>
      </c>
    </row>
    <row r="90" spans="1:18" s="8" customFormat="1" ht="31.5" customHeight="1" x14ac:dyDescent="0.25">
      <c r="A90" s="6"/>
      <c r="B90" s="7"/>
      <c r="C90" s="103">
        <v>44951</v>
      </c>
      <c r="D90" s="103">
        <v>44951</v>
      </c>
      <c r="E90" s="96">
        <v>1003</v>
      </c>
      <c r="F90" s="96"/>
      <c r="G90" s="104"/>
      <c r="H90" s="105" t="s">
        <v>201</v>
      </c>
      <c r="I90" s="96" t="s">
        <v>202</v>
      </c>
      <c r="J90" s="106">
        <v>20178</v>
      </c>
      <c r="K90" s="107">
        <v>50</v>
      </c>
      <c r="L90" s="96"/>
      <c r="M90" s="96"/>
      <c r="N90" s="106">
        <v>403.56</v>
      </c>
      <c r="O90" s="95">
        <f>ROUND(Tabla1333[[#This Row],[Entrada ]]*Tabla1333[[#This Row],[Costo unitario   RD$]],2)</f>
        <v>0</v>
      </c>
      <c r="P90" s="95">
        <f>ROUND(Tabla1333[[#This Row],[Salida ]]*Tabla1333[[#This Row],[Costo unitario   RD$]],2)</f>
        <v>0</v>
      </c>
      <c r="Q90" s="96">
        <f>(Tabla1333[[#This Row],[Existencia ]]+Tabla1333[[#This Row],[Entrada ]]-Tabla1333[[#This Row],[Salida ]])</f>
        <v>50</v>
      </c>
      <c r="R90" s="97">
        <f t="shared" si="1"/>
        <v>20178</v>
      </c>
    </row>
    <row r="91" spans="1:18" s="8" customFormat="1" ht="31.5" customHeight="1" x14ac:dyDescent="0.25">
      <c r="A91" s="6"/>
      <c r="B91" s="7"/>
      <c r="C91" s="103">
        <v>44951</v>
      </c>
      <c r="D91" s="103">
        <v>44951</v>
      </c>
      <c r="E91" s="96">
        <v>1015</v>
      </c>
      <c r="F91" s="96"/>
      <c r="G91" s="104"/>
      <c r="H91" s="105" t="s">
        <v>203</v>
      </c>
      <c r="I91" s="96" t="s">
        <v>204</v>
      </c>
      <c r="J91" s="106">
        <v>71915.099999999991</v>
      </c>
      <c r="K91" s="107">
        <v>3585</v>
      </c>
      <c r="L91" s="96"/>
      <c r="M91" s="96">
        <v>240</v>
      </c>
      <c r="N91" s="106">
        <v>20.059999999999999</v>
      </c>
      <c r="O91" s="95">
        <f>ROUND(Tabla1333[[#This Row],[Entrada ]]*Tabla1333[[#This Row],[Costo unitario   RD$]],2)</f>
        <v>0</v>
      </c>
      <c r="P91" s="95">
        <f>ROUND(Tabla1333[[#This Row],[Salida ]]*Tabla1333[[#This Row],[Costo unitario   RD$]],2)</f>
        <v>4814.3999999999996</v>
      </c>
      <c r="Q91" s="96">
        <f>(Tabla1333[[#This Row],[Existencia ]]+Tabla1333[[#This Row],[Entrada ]]-Tabla1333[[#This Row],[Salida ]])</f>
        <v>3345</v>
      </c>
      <c r="R91" s="97">
        <f t="shared" si="1"/>
        <v>67100.7</v>
      </c>
    </row>
    <row r="92" spans="1:18" s="8" customFormat="1" ht="31.5" customHeight="1" x14ac:dyDescent="0.25">
      <c r="A92" s="6"/>
      <c r="B92" s="7"/>
      <c r="C92" s="103">
        <v>44951</v>
      </c>
      <c r="D92" s="103">
        <v>44951</v>
      </c>
      <c r="E92" s="96">
        <v>1008</v>
      </c>
      <c r="F92" s="96"/>
      <c r="G92" s="104"/>
      <c r="H92" s="105" t="s">
        <v>205</v>
      </c>
      <c r="I92" s="96" t="s">
        <v>204</v>
      </c>
      <c r="J92" s="106">
        <v>2442.6</v>
      </c>
      <c r="K92" s="107">
        <v>500</v>
      </c>
      <c r="L92" s="96"/>
      <c r="M92" s="96"/>
      <c r="N92" s="106">
        <v>4.8852000000000002</v>
      </c>
      <c r="O92" s="95">
        <f>ROUND(Tabla1333[[#This Row],[Entrada ]]*Tabla1333[[#This Row],[Costo unitario   RD$]],2)</f>
        <v>0</v>
      </c>
      <c r="P92" s="95">
        <f>ROUND(Tabla1333[[#This Row],[Salida ]]*Tabla1333[[#This Row],[Costo unitario   RD$]],2)</f>
        <v>0</v>
      </c>
      <c r="Q92" s="96">
        <f>(Tabla1333[[#This Row],[Existencia ]]+Tabla1333[[#This Row],[Entrada ]]-Tabla1333[[#This Row],[Salida ]])</f>
        <v>500</v>
      </c>
      <c r="R92" s="97">
        <f t="shared" si="1"/>
        <v>2442.6</v>
      </c>
    </row>
    <row r="93" spans="1:18" s="8" customFormat="1" ht="31.5" customHeight="1" x14ac:dyDescent="0.25">
      <c r="A93" s="6"/>
      <c r="B93" s="7"/>
      <c r="C93" s="103">
        <v>44951</v>
      </c>
      <c r="D93" s="103">
        <v>44951</v>
      </c>
      <c r="E93" s="96">
        <v>1008</v>
      </c>
      <c r="F93" s="96"/>
      <c r="G93" s="104"/>
      <c r="H93" s="105" t="s">
        <v>206</v>
      </c>
      <c r="I93" s="96" t="s">
        <v>204</v>
      </c>
      <c r="J93" s="106">
        <v>2442.6</v>
      </c>
      <c r="K93" s="107">
        <v>500</v>
      </c>
      <c r="L93" s="96"/>
      <c r="M93" s="96"/>
      <c r="N93" s="106">
        <v>4.8852000000000002</v>
      </c>
      <c r="O93" s="95">
        <f>ROUND(Tabla1333[[#This Row],[Entrada ]]*Tabla1333[[#This Row],[Costo unitario   RD$]],2)</f>
        <v>0</v>
      </c>
      <c r="P93" s="95">
        <f>ROUND(Tabla1333[[#This Row],[Salida ]]*Tabla1333[[#This Row],[Costo unitario   RD$]],2)</f>
        <v>0</v>
      </c>
      <c r="Q93" s="96">
        <f>(Tabla1333[[#This Row],[Existencia ]]+Tabla1333[[#This Row],[Entrada ]]-Tabla1333[[#This Row],[Salida ]])</f>
        <v>500</v>
      </c>
      <c r="R93" s="97">
        <f t="shared" si="1"/>
        <v>2442.6</v>
      </c>
    </row>
    <row r="94" spans="1:18" s="8" customFormat="1" ht="26.25" customHeight="1" x14ac:dyDescent="0.25">
      <c r="A94" s="6"/>
      <c r="B94" s="7"/>
      <c r="C94" s="103">
        <v>44951</v>
      </c>
      <c r="D94" s="103">
        <v>44951</v>
      </c>
      <c r="E94" s="96">
        <v>1029</v>
      </c>
      <c r="F94" s="96"/>
      <c r="G94" s="104"/>
      <c r="H94" s="105" t="s">
        <v>207</v>
      </c>
      <c r="I94" s="96" t="s">
        <v>204</v>
      </c>
      <c r="J94" s="106">
        <v>2601.9</v>
      </c>
      <c r="K94" s="107">
        <v>450</v>
      </c>
      <c r="L94" s="96"/>
      <c r="M94" s="96"/>
      <c r="N94" s="106">
        <v>5.782</v>
      </c>
      <c r="O94" s="95">
        <f>ROUND(Tabla1333[[#This Row],[Entrada ]]*Tabla1333[[#This Row],[Costo unitario   RD$]],2)</f>
        <v>0</v>
      </c>
      <c r="P94" s="95">
        <f>ROUND(Tabla1333[[#This Row],[Salida ]]*Tabla1333[[#This Row],[Costo unitario   RD$]],2)</f>
        <v>0</v>
      </c>
      <c r="Q94" s="96">
        <f>(Tabla1333[[#This Row],[Existencia ]]+Tabla1333[[#This Row],[Entrada ]]-Tabla1333[[#This Row],[Salida ]])</f>
        <v>450</v>
      </c>
      <c r="R94" s="97">
        <f t="shared" si="1"/>
        <v>2601.9</v>
      </c>
    </row>
    <row r="95" spans="1:18" s="8" customFormat="1" ht="26.25" customHeight="1" x14ac:dyDescent="0.25">
      <c r="A95" s="6"/>
      <c r="B95" s="7"/>
      <c r="C95" s="103">
        <v>44951</v>
      </c>
      <c r="D95" s="103">
        <v>44951</v>
      </c>
      <c r="E95" s="96">
        <v>1027</v>
      </c>
      <c r="F95" s="96"/>
      <c r="G95" s="104"/>
      <c r="H95" s="105" t="s">
        <v>208</v>
      </c>
      <c r="I95" s="96" t="s">
        <v>204</v>
      </c>
      <c r="J95" s="106">
        <v>6460.5000000000009</v>
      </c>
      <c r="K95" s="107">
        <v>1500</v>
      </c>
      <c r="L95" s="96"/>
      <c r="M95" s="96"/>
      <c r="N95" s="106">
        <v>4.3070000000000004</v>
      </c>
      <c r="O95" s="95">
        <f>ROUND(Tabla1333[[#This Row],[Entrada ]]*Tabla1333[[#This Row],[Costo unitario   RD$]],2)</f>
        <v>0</v>
      </c>
      <c r="P95" s="95">
        <f>ROUND(Tabla1333[[#This Row],[Salida ]]*Tabla1333[[#This Row],[Costo unitario   RD$]],2)</f>
        <v>0</v>
      </c>
      <c r="Q95" s="96">
        <f>(Tabla1333[[#This Row],[Existencia ]]+Tabla1333[[#This Row],[Entrada ]]-Tabla1333[[#This Row],[Salida ]])</f>
        <v>1500</v>
      </c>
      <c r="R95" s="97">
        <f t="shared" si="1"/>
        <v>6460.5000000000009</v>
      </c>
    </row>
    <row r="96" spans="1:18" s="8" customFormat="1" ht="26.25" customHeight="1" x14ac:dyDescent="0.25">
      <c r="A96" s="6"/>
      <c r="B96" s="7"/>
      <c r="C96" s="103">
        <v>44951</v>
      </c>
      <c r="D96" s="103">
        <v>44951</v>
      </c>
      <c r="E96" s="96">
        <v>2108</v>
      </c>
      <c r="F96" s="96"/>
      <c r="G96" s="104"/>
      <c r="H96" s="105" t="s">
        <v>209</v>
      </c>
      <c r="I96" s="96" t="s">
        <v>204</v>
      </c>
      <c r="J96" s="106">
        <v>23999.97</v>
      </c>
      <c r="K96" s="107">
        <v>8</v>
      </c>
      <c r="L96" s="96"/>
      <c r="M96" s="96"/>
      <c r="N96" s="106">
        <v>2999.9962500000001</v>
      </c>
      <c r="O96" s="95">
        <f>ROUND(Tabla1333[[#This Row],[Entrada ]]*Tabla1333[[#This Row],[Costo unitario   RD$]],2)</f>
        <v>0</v>
      </c>
      <c r="P96" s="95">
        <f>ROUND(Tabla1333[[#This Row],[Salida ]]*Tabla1333[[#This Row],[Costo unitario   RD$]],2)</f>
        <v>0</v>
      </c>
      <c r="Q96" s="96">
        <f>(Tabla1333[[#This Row],[Existencia ]]+Tabla1333[[#This Row],[Entrada ]]-Tabla1333[[#This Row],[Salida ]])</f>
        <v>8</v>
      </c>
      <c r="R96" s="97">
        <f t="shared" si="1"/>
        <v>23999.97</v>
      </c>
    </row>
    <row r="97" spans="1:18" s="8" customFormat="1" ht="26.25" customHeight="1" x14ac:dyDescent="0.25">
      <c r="A97" s="6"/>
      <c r="B97" s="7"/>
      <c r="C97" s="103">
        <v>44931</v>
      </c>
      <c r="D97" s="103">
        <v>44931</v>
      </c>
      <c r="E97" s="96">
        <v>4021</v>
      </c>
      <c r="F97" s="96"/>
      <c r="G97" s="104"/>
      <c r="H97" s="105" t="s">
        <v>110</v>
      </c>
      <c r="I97" s="96" t="s">
        <v>111</v>
      </c>
      <c r="J97" s="106">
        <v>6726</v>
      </c>
      <c r="K97" s="107">
        <v>30</v>
      </c>
      <c r="L97" s="96"/>
      <c r="M97" s="96">
        <v>3</v>
      </c>
      <c r="N97" s="106">
        <v>224.2</v>
      </c>
      <c r="O97" s="95">
        <f>ROUND(Tabla1333[[#This Row],[Entrada ]]*Tabla1333[[#This Row],[Costo unitario   RD$]],2)</f>
        <v>0</v>
      </c>
      <c r="P97" s="95">
        <f>ROUND(Tabla1333[[#This Row],[Salida ]]*Tabla1333[[#This Row],[Costo unitario   RD$]],2)</f>
        <v>672.6</v>
      </c>
      <c r="Q97" s="96">
        <f>(Tabla1333[[#This Row],[Existencia ]]+Tabla1333[[#This Row],[Entrada ]]-Tabla1333[[#This Row],[Salida ]])</f>
        <v>27</v>
      </c>
      <c r="R97" s="97">
        <f t="shared" si="1"/>
        <v>6053.4</v>
      </c>
    </row>
    <row r="98" spans="1:18" s="8" customFormat="1" ht="39" customHeight="1" x14ac:dyDescent="0.25">
      <c r="A98" s="6"/>
      <c r="B98" s="7"/>
      <c r="C98" s="103">
        <v>44931</v>
      </c>
      <c r="D98" s="103">
        <v>44931</v>
      </c>
      <c r="E98" s="96">
        <v>4048</v>
      </c>
      <c r="F98" s="96"/>
      <c r="G98" s="104"/>
      <c r="H98" s="105" t="s">
        <v>112</v>
      </c>
      <c r="I98" s="96" t="s">
        <v>22</v>
      </c>
      <c r="J98" s="106">
        <v>11505</v>
      </c>
      <c r="K98" s="107">
        <v>30</v>
      </c>
      <c r="L98" s="96"/>
      <c r="M98" s="96"/>
      <c r="N98" s="106">
        <v>383.5</v>
      </c>
      <c r="O98" s="95">
        <f>ROUND(Tabla1333[[#This Row],[Entrada ]]*Tabla1333[[#This Row],[Costo unitario   RD$]],2)</f>
        <v>0</v>
      </c>
      <c r="P98" s="95">
        <f>ROUND(Tabla1333[[#This Row],[Salida ]]*Tabla1333[[#This Row],[Costo unitario   RD$]],2)</f>
        <v>0</v>
      </c>
      <c r="Q98" s="96">
        <f>(Tabla1333[[#This Row],[Existencia ]]+Tabla1333[[#This Row],[Entrada ]]-Tabla1333[[#This Row],[Salida ]])</f>
        <v>30</v>
      </c>
      <c r="R98" s="97">
        <f t="shared" si="1"/>
        <v>11505</v>
      </c>
    </row>
    <row r="99" spans="1:18" s="8" customFormat="1" ht="39" customHeight="1" x14ac:dyDescent="0.25">
      <c r="A99" s="6"/>
      <c r="B99" s="7"/>
      <c r="C99" s="103">
        <v>44931</v>
      </c>
      <c r="D99" s="103">
        <v>44931</v>
      </c>
      <c r="E99" s="96">
        <v>4048</v>
      </c>
      <c r="F99" s="96"/>
      <c r="G99" s="104"/>
      <c r="H99" s="105" t="s">
        <v>113</v>
      </c>
      <c r="I99" s="96" t="s">
        <v>22</v>
      </c>
      <c r="J99" s="106">
        <v>7670</v>
      </c>
      <c r="K99" s="107">
        <v>20</v>
      </c>
      <c r="L99" s="96"/>
      <c r="M99" s="96"/>
      <c r="N99" s="106">
        <v>383.5</v>
      </c>
      <c r="O99" s="95">
        <f>ROUND(Tabla1333[[#This Row],[Entrada ]]*Tabla1333[[#This Row],[Costo unitario   RD$]],2)</f>
        <v>0</v>
      </c>
      <c r="P99" s="95">
        <f>ROUND(Tabla1333[[#This Row],[Salida ]]*Tabla1333[[#This Row],[Costo unitario   RD$]],2)</f>
        <v>0</v>
      </c>
      <c r="Q99" s="96">
        <f>(Tabla1333[[#This Row],[Existencia ]]+Tabla1333[[#This Row],[Entrada ]]-Tabla1333[[#This Row],[Salida ]])</f>
        <v>20</v>
      </c>
      <c r="R99" s="97">
        <f t="shared" si="1"/>
        <v>7670</v>
      </c>
    </row>
    <row r="100" spans="1:18" s="8" customFormat="1" ht="39" customHeight="1" x14ac:dyDescent="0.25">
      <c r="A100" s="6"/>
      <c r="B100" s="7"/>
      <c r="C100" s="103">
        <v>44931</v>
      </c>
      <c r="D100" s="103">
        <v>44931</v>
      </c>
      <c r="E100" s="96">
        <v>4017</v>
      </c>
      <c r="F100" s="96"/>
      <c r="G100" s="104"/>
      <c r="H100" s="105" t="s">
        <v>114</v>
      </c>
      <c r="I100" s="96" t="s">
        <v>22</v>
      </c>
      <c r="J100" s="106">
        <v>6490.0000000000009</v>
      </c>
      <c r="K100" s="107">
        <v>50</v>
      </c>
      <c r="L100" s="96"/>
      <c r="M100" s="96"/>
      <c r="N100" s="106">
        <v>129.80000000000001</v>
      </c>
      <c r="O100" s="95">
        <f>ROUND(Tabla1333[[#This Row],[Entrada ]]*Tabla1333[[#This Row],[Costo unitario   RD$]],2)</f>
        <v>0</v>
      </c>
      <c r="P100" s="95">
        <f>ROUND(Tabla1333[[#This Row],[Salida ]]*Tabla1333[[#This Row],[Costo unitario   RD$]],2)</f>
        <v>0</v>
      </c>
      <c r="Q100" s="96">
        <f>(Tabla1333[[#This Row],[Existencia ]]+Tabla1333[[#This Row],[Entrada ]]-Tabla1333[[#This Row],[Salida ]])</f>
        <v>50</v>
      </c>
      <c r="R100" s="97">
        <f t="shared" si="1"/>
        <v>6490.0000000000009</v>
      </c>
    </row>
    <row r="101" spans="1:18" s="8" customFormat="1" ht="40.5" customHeight="1" x14ac:dyDescent="0.25">
      <c r="A101" s="6"/>
      <c r="B101" s="7"/>
      <c r="C101" s="103">
        <v>44931</v>
      </c>
      <c r="D101" s="103">
        <v>44931</v>
      </c>
      <c r="E101" s="96">
        <v>4017</v>
      </c>
      <c r="F101" s="96"/>
      <c r="G101" s="104"/>
      <c r="H101" s="105" t="s">
        <v>115</v>
      </c>
      <c r="I101" s="96" t="s">
        <v>22</v>
      </c>
      <c r="J101" s="106">
        <v>6490.0000000000009</v>
      </c>
      <c r="K101" s="107">
        <v>50</v>
      </c>
      <c r="L101" s="96"/>
      <c r="M101" s="96"/>
      <c r="N101" s="106">
        <v>129.80000000000001</v>
      </c>
      <c r="O101" s="95">
        <f>ROUND(Tabla1333[[#This Row],[Entrada ]]*Tabla1333[[#This Row],[Costo unitario   RD$]],2)</f>
        <v>0</v>
      </c>
      <c r="P101" s="95">
        <f>ROUND(Tabla1333[[#This Row],[Salida ]]*Tabla1333[[#This Row],[Costo unitario   RD$]],2)</f>
        <v>0</v>
      </c>
      <c r="Q101" s="96">
        <f>(Tabla1333[[#This Row],[Existencia ]]+Tabla1333[[#This Row],[Entrada ]]-Tabla1333[[#This Row],[Salida ]])</f>
        <v>50</v>
      </c>
      <c r="R101" s="97">
        <f t="shared" si="1"/>
        <v>6490.0000000000009</v>
      </c>
    </row>
    <row r="102" spans="1:18" s="8" customFormat="1" ht="26.25" customHeight="1" x14ac:dyDescent="0.25">
      <c r="A102" s="6"/>
      <c r="B102" s="7"/>
      <c r="C102" s="103">
        <v>44931</v>
      </c>
      <c r="D102" s="103">
        <v>44931</v>
      </c>
      <c r="E102" s="96">
        <v>4013</v>
      </c>
      <c r="F102" s="96"/>
      <c r="G102" s="104"/>
      <c r="H102" s="105" t="s">
        <v>116</v>
      </c>
      <c r="I102" s="96" t="s">
        <v>22</v>
      </c>
      <c r="J102" s="106">
        <v>6136</v>
      </c>
      <c r="K102" s="107">
        <v>50</v>
      </c>
      <c r="L102" s="96"/>
      <c r="M102" s="96"/>
      <c r="N102" s="106">
        <v>122.72</v>
      </c>
      <c r="O102" s="95">
        <f>ROUND(Tabla1333[[#This Row],[Entrada ]]*Tabla1333[[#This Row],[Costo unitario   RD$]],2)</f>
        <v>0</v>
      </c>
      <c r="P102" s="95">
        <f>ROUND(Tabla1333[[#This Row],[Salida ]]*Tabla1333[[#This Row],[Costo unitario   RD$]],2)</f>
        <v>0</v>
      </c>
      <c r="Q102" s="96">
        <f>(Tabla1333[[#This Row],[Existencia ]]+Tabla1333[[#This Row],[Entrada ]]-Tabla1333[[#This Row],[Salida ]])</f>
        <v>50</v>
      </c>
      <c r="R102" s="97">
        <f t="shared" si="1"/>
        <v>6136</v>
      </c>
    </row>
    <row r="103" spans="1:18" s="8" customFormat="1" ht="26.25" customHeight="1" x14ac:dyDescent="0.25">
      <c r="A103" s="6"/>
      <c r="B103" s="7"/>
      <c r="C103" s="103">
        <v>44931</v>
      </c>
      <c r="D103" s="103">
        <v>44931</v>
      </c>
      <c r="E103" s="96">
        <v>4013</v>
      </c>
      <c r="F103" s="96"/>
      <c r="G103" s="104"/>
      <c r="H103" s="105" t="s">
        <v>117</v>
      </c>
      <c r="I103" s="96" t="s">
        <v>22</v>
      </c>
      <c r="J103" s="106">
        <v>6136</v>
      </c>
      <c r="K103" s="107">
        <v>50</v>
      </c>
      <c r="L103" s="96"/>
      <c r="M103" s="96">
        <v>16</v>
      </c>
      <c r="N103" s="106">
        <v>122.72</v>
      </c>
      <c r="O103" s="95">
        <f>ROUND(Tabla1333[[#This Row],[Entrada ]]*Tabla1333[[#This Row],[Costo unitario   RD$]],2)</f>
        <v>0</v>
      </c>
      <c r="P103" s="95">
        <f>ROUND(Tabla1333[[#This Row],[Salida ]]*Tabla1333[[#This Row],[Costo unitario   RD$]],2)</f>
        <v>1963.52</v>
      </c>
      <c r="Q103" s="96">
        <f>(Tabla1333[[#This Row],[Existencia ]]+Tabla1333[[#This Row],[Entrada ]]-Tabla1333[[#This Row],[Salida ]])</f>
        <v>34</v>
      </c>
      <c r="R103" s="97">
        <f t="shared" si="1"/>
        <v>4172.4799999999996</v>
      </c>
    </row>
    <row r="104" spans="1:18" s="8" customFormat="1" ht="26.25" customHeight="1" x14ac:dyDescent="0.25">
      <c r="A104" s="6"/>
      <c r="B104" s="7"/>
      <c r="C104" s="103">
        <v>44931</v>
      </c>
      <c r="D104" s="103">
        <v>44931</v>
      </c>
      <c r="E104" s="96">
        <v>4013</v>
      </c>
      <c r="F104" s="96"/>
      <c r="G104" s="104"/>
      <c r="H104" s="105" t="s">
        <v>118</v>
      </c>
      <c r="I104" s="96" t="s">
        <v>22</v>
      </c>
      <c r="J104" s="106">
        <v>6136</v>
      </c>
      <c r="K104" s="107">
        <v>50</v>
      </c>
      <c r="L104" s="96"/>
      <c r="M104" s="96">
        <v>16</v>
      </c>
      <c r="N104" s="106">
        <v>122.72</v>
      </c>
      <c r="O104" s="95">
        <f>ROUND(Tabla1333[[#This Row],[Entrada ]]*Tabla1333[[#This Row],[Costo unitario   RD$]],2)</f>
        <v>0</v>
      </c>
      <c r="P104" s="95">
        <f>ROUND(Tabla1333[[#This Row],[Salida ]]*Tabla1333[[#This Row],[Costo unitario   RD$]],2)</f>
        <v>1963.52</v>
      </c>
      <c r="Q104" s="96">
        <f>(Tabla1333[[#This Row],[Existencia ]]+Tabla1333[[#This Row],[Entrada ]]-Tabla1333[[#This Row],[Salida ]])</f>
        <v>34</v>
      </c>
      <c r="R104" s="97">
        <f t="shared" si="1"/>
        <v>4172.4799999999996</v>
      </c>
    </row>
    <row r="105" spans="1:18" s="8" customFormat="1" ht="26.25" customHeight="1" x14ac:dyDescent="0.25">
      <c r="A105" s="6"/>
      <c r="B105" s="7"/>
      <c r="C105" s="103">
        <v>44931</v>
      </c>
      <c r="D105" s="103">
        <v>44931</v>
      </c>
      <c r="E105" s="96">
        <v>4083</v>
      </c>
      <c r="F105" s="96"/>
      <c r="G105" s="104"/>
      <c r="H105" s="105" t="s">
        <v>73</v>
      </c>
      <c r="I105" s="96" t="s">
        <v>22</v>
      </c>
      <c r="J105" s="106">
        <v>2360</v>
      </c>
      <c r="K105" s="107">
        <v>50</v>
      </c>
      <c r="L105" s="96"/>
      <c r="M105" s="96"/>
      <c r="N105" s="106">
        <v>47.2</v>
      </c>
      <c r="O105" s="95">
        <f>ROUND(Tabla1333[[#This Row],[Entrada ]]*Tabla1333[[#This Row],[Costo unitario   RD$]],2)</f>
        <v>0</v>
      </c>
      <c r="P105" s="95">
        <f>ROUND(Tabla1333[[#This Row],[Salida ]]*Tabla1333[[#This Row],[Costo unitario   RD$]],2)</f>
        <v>0</v>
      </c>
      <c r="Q105" s="96">
        <f>(Tabla1333[[#This Row],[Existencia ]]+Tabla1333[[#This Row],[Entrada ]]-Tabla1333[[#This Row],[Salida ]])</f>
        <v>50</v>
      </c>
      <c r="R105" s="97">
        <f t="shared" si="1"/>
        <v>2360</v>
      </c>
    </row>
    <row r="106" spans="1:18" s="8" customFormat="1" ht="26.25" customHeight="1" x14ac:dyDescent="0.25">
      <c r="A106" s="6"/>
      <c r="B106" s="7"/>
      <c r="C106" s="103">
        <v>44931</v>
      </c>
      <c r="D106" s="103">
        <v>44931</v>
      </c>
      <c r="E106" s="96">
        <v>4032</v>
      </c>
      <c r="F106" s="96"/>
      <c r="G106" s="104"/>
      <c r="H106" s="105" t="s">
        <v>119</v>
      </c>
      <c r="I106" s="96" t="s">
        <v>111</v>
      </c>
      <c r="J106" s="106">
        <v>9841.2000000000007</v>
      </c>
      <c r="K106" s="107">
        <v>12</v>
      </c>
      <c r="L106" s="96"/>
      <c r="M106" s="96"/>
      <c r="N106" s="106">
        <v>820.1</v>
      </c>
      <c r="O106" s="95">
        <f>ROUND(Tabla1333[[#This Row],[Entrada ]]*Tabla1333[[#This Row],[Costo unitario   RD$]],2)</f>
        <v>0</v>
      </c>
      <c r="P106" s="95">
        <f>ROUND(Tabla1333[[#This Row],[Salida ]]*Tabla1333[[#This Row],[Costo unitario   RD$]],2)</f>
        <v>0</v>
      </c>
      <c r="Q106" s="96">
        <f>(Tabla1333[[#This Row],[Existencia ]]+Tabla1333[[#This Row],[Entrada ]]-Tabla1333[[#This Row],[Salida ]])</f>
        <v>12</v>
      </c>
      <c r="R106" s="97">
        <f t="shared" si="1"/>
        <v>9841.2000000000007</v>
      </c>
    </row>
    <row r="107" spans="1:18" s="8" customFormat="1" ht="26.25" customHeight="1" x14ac:dyDescent="0.25">
      <c r="A107" s="6"/>
      <c r="B107" s="7"/>
      <c r="C107" s="103">
        <v>44931</v>
      </c>
      <c r="D107" s="103">
        <v>44931</v>
      </c>
      <c r="E107" s="96">
        <v>4012</v>
      </c>
      <c r="F107" s="96"/>
      <c r="G107" s="104"/>
      <c r="H107" s="105" t="s">
        <v>120</v>
      </c>
      <c r="I107" s="96" t="s">
        <v>22</v>
      </c>
      <c r="J107" s="106">
        <v>3540</v>
      </c>
      <c r="K107" s="107">
        <v>200</v>
      </c>
      <c r="L107" s="96"/>
      <c r="M107" s="96"/>
      <c r="N107" s="106">
        <v>17.7</v>
      </c>
      <c r="O107" s="95">
        <f>ROUND(Tabla1333[[#This Row],[Entrada ]]*Tabla1333[[#This Row],[Costo unitario   RD$]],2)</f>
        <v>0</v>
      </c>
      <c r="P107" s="95">
        <f>ROUND(Tabla1333[[#This Row],[Salida ]]*Tabla1333[[#This Row],[Costo unitario   RD$]],2)</f>
        <v>0</v>
      </c>
      <c r="Q107" s="96">
        <f>(Tabla1333[[#This Row],[Existencia ]]+Tabla1333[[#This Row],[Entrada ]]-Tabla1333[[#This Row],[Salida ]])</f>
        <v>200</v>
      </c>
      <c r="R107" s="97">
        <f t="shared" si="1"/>
        <v>3540</v>
      </c>
    </row>
    <row r="108" spans="1:18" s="8" customFormat="1" ht="28.5" customHeight="1" x14ac:dyDescent="0.25">
      <c r="A108" s="6"/>
      <c r="B108" s="7"/>
      <c r="C108" s="103">
        <v>44931</v>
      </c>
      <c r="D108" s="103">
        <v>44931</v>
      </c>
      <c r="E108" s="96">
        <v>4077</v>
      </c>
      <c r="F108" s="96"/>
      <c r="G108" s="104"/>
      <c r="H108" s="105" t="s">
        <v>121</v>
      </c>
      <c r="I108" s="96" t="s">
        <v>22</v>
      </c>
      <c r="J108" s="106">
        <v>2124</v>
      </c>
      <c r="K108" s="107">
        <v>100</v>
      </c>
      <c r="L108" s="96"/>
      <c r="M108" s="96"/>
      <c r="N108" s="106">
        <v>21.24</v>
      </c>
      <c r="O108" s="95">
        <f>ROUND(Tabla1333[[#This Row],[Entrada ]]*Tabla1333[[#This Row],[Costo unitario   RD$]],2)</f>
        <v>0</v>
      </c>
      <c r="P108" s="95">
        <f>ROUND(Tabla1333[[#This Row],[Salida ]]*Tabla1333[[#This Row],[Costo unitario   RD$]],2)</f>
        <v>0</v>
      </c>
      <c r="Q108" s="96">
        <f>(Tabla1333[[#This Row],[Existencia ]]+Tabla1333[[#This Row],[Entrada ]]-Tabla1333[[#This Row],[Salida ]])</f>
        <v>100</v>
      </c>
      <c r="R108" s="97">
        <f t="shared" si="1"/>
        <v>2124</v>
      </c>
    </row>
    <row r="109" spans="1:18" s="8" customFormat="1" ht="39" customHeight="1" x14ac:dyDescent="0.25">
      <c r="A109" s="6"/>
      <c r="B109" s="7"/>
      <c r="C109" s="103">
        <v>44931</v>
      </c>
      <c r="D109" s="103">
        <v>44931</v>
      </c>
      <c r="E109" s="96">
        <v>4029</v>
      </c>
      <c r="F109" s="96"/>
      <c r="G109" s="104"/>
      <c r="H109" s="105" t="s">
        <v>122</v>
      </c>
      <c r="I109" s="96" t="s">
        <v>111</v>
      </c>
      <c r="J109" s="106">
        <v>16779.599999999999</v>
      </c>
      <c r="K109" s="107">
        <v>36</v>
      </c>
      <c r="L109" s="96"/>
      <c r="M109" s="96"/>
      <c r="N109" s="106">
        <v>466.09999999999997</v>
      </c>
      <c r="O109" s="95">
        <f>ROUND(Tabla1333[[#This Row],[Entrada ]]*Tabla1333[[#This Row],[Costo unitario   RD$]],2)</f>
        <v>0</v>
      </c>
      <c r="P109" s="95">
        <f>ROUND(Tabla1333[[#This Row],[Salida ]]*Tabla1333[[#This Row],[Costo unitario   RD$]],2)</f>
        <v>0</v>
      </c>
      <c r="Q109" s="96">
        <f>(Tabla1333[[#This Row],[Existencia ]]+Tabla1333[[#This Row],[Entrada ]]-Tabla1333[[#This Row],[Salida ]])</f>
        <v>36</v>
      </c>
      <c r="R109" s="97">
        <f t="shared" si="1"/>
        <v>16779.599999999999</v>
      </c>
    </row>
    <row r="110" spans="1:18" s="8" customFormat="1" ht="39" customHeight="1" x14ac:dyDescent="0.25">
      <c r="A110" s="6"/>
      <c r="B110" s="7"/>
      <c r="C110" s="103">
        <v>44931</v>
      </c>
      <c r="D110" s="103">
        <v>44931</v>
      </c>
      <c r="E110" s="96">
        <v>4042</v>
      </c>
      <c r="F110" s="96"/>
      <c r="G110" s="104"/>
      <c r="H110" s="105" t="s">
        <v>44</v>
      </c>
      <c r="I110" s="96" t="s">
        <v>111</v>
      </c>
      <c r="J110" s="106">
        <v>19635.2</v>
      </c>
      <c r="K110" s="107">
        <v>320</v>
      </c>
      <c r="L110" s="96"/>
      <c r="M110" s="96">
        <v>52</v>
      </c>
      <c r="N110" s="106">
        <v>61.36</v>
      </c>
      <c r="O110" s="95">
        <f>ROUND(Tabla1333[[#This Row],[Entrada ]]*Tabla1333[[#This Row],[Costo unitario   RD$]],2)</f>
        <v>0</v>
      </c>
      <c r="P110" s="95">
        <f>ROUND(Tabla1333[[#This Row],[Salida ]]*Tabla1333[[#This Row],[Costo unitario   RD$]],2)</f>
        <v>3190.72</v>
      </c>
      <c r="Q110" s="96">
        <f>(Tabla1333[[#This Row],[Existencia ]]+Tabla1333[[#This Row],[Entrada ]]-Tabla1333[[#This Row],[Salida ]])</f>
        <v>268</v>
      </c>
      <c r="R110" s="97">
        <f t="shared" si="1"/>
        <v>16444.48</v>
      </c>
    </row>
    <row r="111" spans="1:18" s="8" customFormat="1" ht="39" customHeight="1" x14ac:dyDescent="0.25">
      <c r="A111" s="6"/>
      <c r="B111" s="7"/>
      <c r="C111" s="103">
        <v>44931</v>
      </c>
      <c r="D111" s="103">
        <v>44931</v>
      </c>
      <c r="E111" s="96">
        <v>4019</v>
      </c>
      <c r="F111" s="96"/>
      <c r="G111" s="104"/>
      <c r="H111" s="105" t="s">
        <v>123</v>
      </c>
      <c r="I111" s="96" t="s">
        <v>22</v>
      </c>
      <c r="J111" s="106">
        <v>5162.5</v>
      </c>
      <c r="K111" s="107">
        <v>25</v>
      </c>
      <c r="L111" s="96"/>
      <c r="M111" s="96">
        <v>7</v>
      </c>
      <c r="N111" s="106">
        <v>206.5</v>
      </c>
      <c r="O111" s="95">
        <f>ROUND(Tabla1333[[#This Row],[Entrada ]]*Tabla1333[[#This Row],[Costo unitario   RD$]],2)</f>
        <v>0</v>
      </c>
      <c r="P111" s="95">
        <f>ROUND(Tabla1333[[#This Row],[Salida ]]*Tabla1333[[#This Row],[Costo unitario   RD$]],2)</f>
        <v>1445.5</v>
      </c>
      <c r="Q111" s="96">
        <f>(Tabla1333[[#This Row],[Existencia ]]+Tabla1333[[#This Row],[Entrada ]]-Tabla1333[[#This Row],[Salida ]])</f>
        <v>18</v>
      </c>
      <c r="R111" s="97">
        <f t="shared" si="1"/>
        <v>3717</v>
      </c>
    </row>
    <row r="112" spans="1:18" s="8" customFormat="1" ht="39" customHeight="1" x14ac:dyDescent="0.25">
      <c r="A112" s="6"/>
      <c r="B112" s="7"/>
      <c r="C112" s="103">
        <v>44931</v>
      </c>
      <c r="D112" s="103">
        <v>44931</v>
      </c>
      <c r="E112" s="96">
        <v>4081</v>
      </c>
      <c r="F112" s="96"/>
      <c r="G112" s="104"/>
      <c r="H112" s="105" t="s">
        <v>124</v>
      </c>
      <c r="I112" s="96" t="s">
        <v>22</v>
      </c>
      <c r="J112" s="106">
        <v>5162.5</v>
      </c>
      <c r="K112" s="107">
        <v>25</v>
      </c>
      <c r="L112" s="96"/>
      <c r="M112" s="96"/>
      <c r="N112" s="106">
        <v>206.5</v>
      </c>
      <c r="O112" s="95">
        <f>ROUND(Tabla1333[[#This Row],[Entrada ]]*Tabla1333[[#This Row],[Costo unitario   RD$]],2)</f>
        <v>0</v>
      </c>
      <c r="P112" s="95">
        <f>ROUND(Tabla1333[[#This Row],[Salida ]]*Tabla1333[[#This Row],[Costo unitario   RD$]],2)</f>
        <v>0</v>
      </c>
      <c r="Q112" s="96">
        <f>(Tabla1333[[#This Row],[Existencia ]]+Tabla1333[[#This Row],[Entrada ]]-Tabla1333[[#This Row],[Salida ]])</f>
        <v>25</v>
      </c>
      <c r="R112" s="97">
        <f t="shared" si="1"/>
        <v>5162.5</v>
      </c>
    </row>
    <row r="113" spans="1:18" s="8" customFormat="1" ht="39" customHeight="1" x14ac:dyDescent="0.25">
      <c r="A113" s="6"/>
      <c r="B113" s="7"/>
      <c r="C113" s="103">
        <v>44931</v>
      </c>
      <c r="D113" s="103">
        <v>44931</v>
      </c>
      <c r="E113" s="96">
        <v>4081</v>
      </c>
      <c r="F113" s="96"/>
      <c r="G113" s="104"/>
      <c r="H113" s="105" t="s">
        <v>125</v>
      </c>
      <c r="I113" s="96" t="s">
        <v>22</v>
      </c>
      <c r="J113" s="106">
        <v>6726</v>
      </c>
      <c r="K113" s="107">
        <v>12</v>
      </c>
      <c r="L113" s="96"/>
      <c r="M113" s="96"/>
      <c r="N113" s="106">
        <v>560.5</v>
      </c>
      <c r="O113" s="95">
        <f>ROUND(Tabla1333[[#This Row],[Entrada ]]*Tabla1333[[#This Row],[Costo unitario   RD$]],2)</f>
        <v>0</v>
      </c>
      <c r="P113" s="95">
        <f>ROUND(Tabla1333[[#This Row],[Salida ]]*Tabla1333[[#This Row],[Costo unitario   RD$]],2)</f>
        <v>0</v>
      </c>
      <c r="Q113" s="96">
        <f>(Tabla1333[[#This Row],[Existencia ]]+Tabla1333[[#This Row],[Entrada ]]-Tabla1333[[#This Row],[Salida ]])</f>
        <v>12</v>
      </c>
      <c r="R113" s="97">
        <f t="shared" si="1"/>
        <v>6726</v>
      </c>
    </row>
    <row r="114" spans="1:18" s="8" customFormat="1" ht="27" customHeight="1" x14ac:dyDescent="0.25">
      <c r="A114" s="6"/>
      <c r="B114" s="7"/>
      <c r="C114" s="103">
        <v>44931</v>
      </c>
      <c r="D114" s="103">
        <v>44931</v>
      </c>
      <c r="E114" s="96">
        <v>4090</v>
      </c>
      <c r="F114" s="96"/>
      <c r="G114" s="104"/>
      <c r="H114" s="105" t="s">
        <v>126</v>
      </c>
      <c r="I114" s="96" t="s">
        <v>22</v>
      </c>
      <c r="J114" s="106">
        <v>5752.5</v>
      </c>
      <c r="K114" s="107">
        <v>5</v>
      </c>
      <c r="L114" s="96"/>
      <c r="M114" s="96"/>
      <c r="N114" s="106">
        <v>1150.5</v>
      </c>
      <c r="O114" s="95">
        <f>ROUND(Tabla1333[[#This Row],[Entrada ]]*Tabla1333[[#This Row],[Costo unitario   RD$]],2)</f>
        <v>0</v>
      </c>
      <c r="P114" s="95">
        <f>ROUND(Tabla1333[[#This Row],[Salida ]]*Tabla1333[[#This Row],[Costo unitario   RD$]],2)</f>
        <v>0</v>
      </c>
      <c r="Q114" s="96">
        <f>(Tabla1333[[#This Row],[Existencia ]]+Tabla1333[[#This Row],[Entrada ]]-Tabla1333[[#This Row],[Salida ]])</f>
        <v>5</v>
      </c>
      <c r="R114" s="97">
        <f t="shared" si="1"/>
        <v>5752.5</v>
      </c>
    </row>
    <row r="115" spans="1:18" s="8" customFormat="1" ht="40.5" customHeight="1" x14ac:dyDescent="0.25">
      <c r="A115" s="6"/>
      <c r="B115" s="7"/>
      <c r="C115" s="103">
        <v>44931</v>
      </c>
      <c r="D115" s="103">
        <v>44931</v>
      </c>
      <c r="E115" s="96">
        <v>4039</v>
      </c>
      <c r="F115" s="96"/>
      <c r="G115" s="104"/>
      <c r="H115" s="105" t="s">
        <v>127</v>
      </c>
      <c r="I115" s="96" t="s">
        <v>111</v>
      </c>
      <c r="J115" s="106">
        <v>8071.2</v>
      </c>
      <c r="K115" s="107">
        <v>36</v>
      </c>
      <c r="L115" s="96"/>
      <c r="M115" s="96"/>
      <c r="N115" s="106">
        <v>224.2</v>
      </c>
      <c r="O115" s="95">
        <f>ROUND(Tabla1333[[#This Row],[Entrada ]]*Tabla1333[[#This Row],[Costo unitario   RD$]],2)</f>
        <v>0</v>
      </c>
      <c r="P115" s="95">
        <f>ROUND(Tabla1333[[#This Row],[Salida ]]*Tabla1333[[#This Row],[Costo unitario   RD$]],2)</f>
        <v>0</v>
      </c>
      <c r="Q115" s="96">
        <f>(Tabla1333[[#This Row],[Existencia ]]+Tabla1333[[#This Row],[Entrada ]]-Tabla1333[[#This Row],[Salida ]])</f>
        <v>36</v>
      </c>
      <c r="R115" s="97">
        <f t="shared" si="1"/>
        <v>8071.2</v>
      </c>
    </row>
    <row r="116" spans="1:18" s="8" customFormat="1" ht="27" customHeight="1" x14ac:dyDescent="0.25">
      <c r="A116" s="6"/>
      <c r="B116" s="7"/>
      <c r="C116" s="103">
        <v>44931</v>
      </c>
      <c r="D116" s="103">
        <v>44931</v>
      </c>
      <c r="E116" s="96">
        <v>4016</v>
      </c>
      <c r="F116" s="96"/>
      <c r="G116" s="104"/>
      <c r="H116" s="105" t="s">
        <v>128</v>
      </c>
      <c r="I116" s="96" t="s">
        <v>111</v>
      </c>
      <c r="J116" s="106">
        <v>5380.8</v>
      </c>
      <c r="K116" s="107">
        <v>24</v>
      </c>
      <c r="L116" s="96"/>
      <c r="M116" s="96">
        <v>6</v>
      </c>
      <c r="N116" s="106">
        <v>224.20000000000002</v>
      </c>
      <c r="O116" s="95">
        <f>ROUND(Tabla1333[[#This Row],[Entrada ]]*Tabla1333[[#This Row],[Costo unitario   RD$]],2)</f>
        <v>0</v>
      </c>
      <c r="P116" s="95">
        <f>ROUND(Tabla1333[[#This Row],[Salida ]]*Tabla1333[[#This Row],[Costo unitario   RD$]],2)</f>
        <v>1345.2</v>
      </c>
      <c r="Q116" s="96">
        <f>(Tabla1333[[#This Row],[Existencia ]]+Tabla1333[[#This Row],[Entrada ]]-Tabla1333[[#This Row],[Salida ]])</f>
        <v>18</v>
      </c>
      <c r="R116" s="97">
        <f t="shared" si="1"/>
        <v>4035.6000000000004</v>
      </c>
    </row>
    <row r="117" spans="1:18" s="8" customFormat="1" ht="35.25" customHeight="1" x14ac:dyDescent="0.25">
      <c r="A117" s="6"/>
      <c r="B117" s="7"/>
      <c r="C117" s="103">
        <v>44931</v>
      </c>
      <c r="D117" s="103">
        <v>44931</v>
      </c>
      <c r="E117" s="96">
        <v>4001</v>
      </c>
      <c r="F117" s="96"/>
      <c r="G117" s="104"/>
      <c r="H117" s="105" t="s">
        <v>129</v>
      </c>
      <c r="I117" s="96" t="s">
        <v>111</v>
      </c>
      <c r="J117" s="106">
        <v>35957.196000000004</v>
      </c>
      <c r="K117" s="107">
        <v>396</v>
      </c>
      <c r="L117" s="96"/>
      <c r="M117" s="96">
        <v>62</v>
      </c>
      <c r="N117" s="106">
        <v>90.801000000000002</v>
      </c>
      <c r="O117" s="95">
        <f>ROUND(Tabla1333[[#This Row],[Entrada ]]*Tabla1333[[#This Row],[Costo unitario   RD$]],2)</f>
        <v>0</v>
      </c>
      <c r="P117" s="95">
        <f>ROUND(Tabla1333[[#This Row],[Salida ]]*Tabla1333[[#This Row],[Costo unitario   RD$]],2)</f>
        <v>5629.66</v>
      </c>
      <c r="Q117" s="96">
        <f>(Tabla1333[[#This Row],[Existencia ]]+Tabla1333[[#This Row],[Entrada ]]-Tabla1333[[#This Row],[Salida ]])</f>
        <v>334</v>
      </c>
      <c r="R117" s="97">
        <f t="shared" si="1"/>
        <v>30327.534</v>
      </c>
    </row>
    <row r="118" spans="1:18" s="8" customFormat="1" ht="27" customHeight="1" x14ac:dyDescent="0.25">
      <c r="A118" s="6"/>
      <c r="B118" s="7"/>
      <c r="C118" s="103">
        <v>44931</v>
      </c>
      <c r="D118" s="103">
        <v>44931</v>
      </c>
      <c r="E118" s="96">
        <v>4094</v>
      </c>
      <c r="F118" s="96"/>
      <c r="G118" s="104"/>
      <c r="H118" s="105" t="s">
        <v>130</v>
      </c>
      <c r="I118" s="96" t="s">
        <v>22</v>
      </c>
      <c r="J118" s="106">
        <v>15930.000000000002</v>
      </c>
      <c r="K118" s="107">
        <v>100</v>
      </c>
      <c r="L118" s="96"/>
      <c r="M118" s="96">
        <v>2</v>
      </c>
      <c r="N118" s="106">
        <v>159.30000000000001</v>
      </c>
      <c r="O118" s="95">
        <f>ROUND(Tabla1333[[#This Row],[Entrada ]]*Tabla1333[[#This Row],[Costo unitario   RD$]],2)</f>
        <v>0</v>
      </c>
      <c r="P118" s="95">
        <f>ROUND(Tabla1333[[#This Row],[Salida ]]*Tabla1333[[#This Row],[Costo unitario   RD$]],2)</f>
        <v>318.60000000000002</v>
      </c>
      <c r="Q118" s="96">
        <f>(Tabla1333[[#This Row],[Existencia ]]+Tabla1333[[#This Row],[Entrada ]]-Tabla1333[[#This Row],[Salida ]])</f>
        <v>98</v>
      </c>
      <c r="R118" s="97">
        <f t="shared" si="1"/>
        <v>15611.400000000001</v>
      </c>
    </row>
    <row r="119" spans="1:18" s="8" customFormat="1" ht="27" customHeight="1" x14ac:dyDescent="0.25">
      <c r="A119" s="6"/>
      <c r="B119" s="7"/>
      <c r="C119" s="103">
        <v>44931</v>
      </c>
      <c r="D119" s="103">
        <v>44931</v>
      </c>
      <c r="E119" s="96">
        <v>4003</v>
      </c>
      <c r="F119" s="96"/>
      <c r="G119" s="104"/>
      <c r="H119" s="105" t="s">
        <v>131</v>
      </c>
      <c r="I119" s="96" t="s">
        <v>22</v>
      </c>
      <c r="J119" s="106">
        <v>24850.799999999999</v>
      </c>
      <c r="K119" s="107">
        <v>195</v>
      </c>
      <c r="L119" s="96"/>
      <c r="M119" s="96">
        <v>28</v>
      </c>
      <c r="N119" s="106">
        <v>127.44</v>
      </c>
      <c r="O119" s="95">
        <f>ROUND(Tabla1333[[#This Row],[Entrada ]]*Tabla1333[[#This Row],[Costo unitario   RD$]],2)</f>
        <v>0</v>
      </c>
      <c r="P119" s="95">
        <f>ROUND(Tabla1333[[#This Row],[Salida ]]*Tabla1333[[#This Row],[Costo unitario   RD$]],2)</f>
        <v>3568.32</v>
      </c>
      <c r="Q119" s="96">
        <f>(Tabla1333[[#This Row],[Existencia ]]+Tabla1333[[#This Row],[Entrada ]]-Tabla1333[[#This Row],[Salida ]])</f>
        <v>167</v>
      </c>
      <c r="R119" s="97">
        <f t="shared" si="1"/>
        <v>21282.48</v>
      </c>
    </row>
    <row r="120" spans="1:18" s="8" customFormat="1" ht="27" customHeight="1" x14ac:dyDescent="0.25">
      <c r="A120" s="6"/>
      <c r="B120" s="7"/>
      <c r="C120" s="103">
        <v>44931</v>
      </c>
      <c r="D120" s="103">
        <v>44931</v>
      </c>
      <c r="E120" s="96">
        <v>4024</v>
      </c>
      <c r="F120" s="96"/>
      <c r="G120" s="104"/>
      <c r="H120" s="105" t="s">
        <v>132</v>
      </c>
      <c r="I120" s="96" t="s">
        <v>22</v>
      </c>
      <c r="J120" s="106">
        <v>5451.6</v>
      </c>
      <c r="K120" s="107">
        <v>12</v>
      </c>
      <c r="L120" s="96"/>
      <c r="M120" s="96"/>
      <c r="N120" s="106">
        <v>454.3</v>
      </c>
      <c r="O120" s="95">
        <f>ROUND(Tabla1333[[#This Row],[Entrada ]]*Tabla1333[[#This Row],[Costo unitario   RD$]],2)</f>
        <v>0</v>
      </c>
      <c r="P120" s="95">
        <f>ROUND(Tabla1333[[#This Row],[Salida ]]*Tabla1333[[#This Row],[Costo unitario   RD$]],2)</f>
        <v>0</v>
      </c>
      <c r="Q120" s="96">
        <f>(Tabla1333[[#This Row],[Existencia ]]+Tabla1333[[#This Row],[Entrada ]]-Tabla1333[[#This Row],[Salida ]])</f>
        <v>12</v>
      </c>
      <c r="R120" s="97">
        <f t="shared" si="1"/>
        <v>5451.6</v>
      </c>
    </row>
    <row r="121" spans="1:18" s="8" customFormat="1" ht="53.25" customHeight="1" x14ac:dyDescent="0.25">
      <c r="A121" s="6"/>
      <c r="B121" s="7"/>
      <c r="C121" s="103">
        <v>44931</v>
      </c>
      <c r="D121" s="103">
        <v>44931</v>
      </c>
      <c r="E121" s="96">
        <v>4025</v>
      </c>
      <c r="F121" s="96"/>
      <c r="G121" s="104"/>
      <c r="H121" s="105" t="s">
        <v>133</v>
      </c>
      <c r="I121" s="96" t="s">
        <v>22</v>
      </c>
      <c r="J121" s="106">
        <v>5074</v>
      </c>
      <c r="K121" s="107">
        <v>4</v>
      </c>
      <c r="L121" s="96"/>
      <c r="M121" s="96"/>
      <c r="N121" s="106">
        <v>1268.5</v>
      </c>
      <c r="O121" s="95">
        <f>ROUND(Tabla1333[[#This Row],[Entrada ]]*Tabla1333[[#This Row],[Costo unitario   RD$]],2)</f>
        <v>0</v>
      </c>
      <c r="P121" s="95">
        <f>ROUND(Tabla1333[[#This Row],[Salida ]]*Tabla1333[[#This Row],[Costo unitario   RD$]],2)</f>
        <v>0</v>
      </c>
      <c r="Q121" s="96">
        <f>(Tabla1333[[#This Row],[Existencia ]]+Tabla1333[[#This Row],[Entrada ]]-Tabla1333[[#This Row],[Salida ]])</f>
        <v>4</v>
      </c>
      <c r="R121" s="97">
        <f t="shared" si="1"/>
        <v>5074</v>
      </c>
    </row>
    <row r="122" spans="1:18" s="8" customFormat="1" ht="39" customHeight="1" x14ac:dyDescent="0.25">
      <c r="A122" s="6"/>
      <c r="B122" s="7"/>
      <c r="C122" s="103">
        <v>44931</v>
      </c>
      <c r="D122" s="103">
        <v>44931</v>
      </c>
      <c r="E122" s="96">
        <v>4007</v>
      </c>
      <c r="F122" s="96"/>
      <c r="G122" s="104"/>
      <c r="H122" s="105" t="s">
        <v>134</v>
      </c>
      <c r="I122" s="96" t="s">
        <v>22</v>
      </c>
      <c r="J122" s="106">
        <v>348.1</v>
      </c>
      <c r="K122" s="107">
        <v>100</v>
      </c>
      <c r="L122" s="96"/>
      <c r="M122" s="96"/>
      <c r="N122" s="106">
        <v>3.4810000000000003</v>
      </c>
      <c r="O122" s="95">
        <f>ROUND(Tabla1333[[#This Row],[Entrada ]]*Tabla1333[[#This Row],[Costo unitario   RD$]],2)</f>
        <v>0</v>
      </c>
      <c r="P122" s="95">
        <f>ROUND(Tabla1333[[#This Row],[Salida ]]*Tabla1333[[#This Row],[Costo unitario   RD$]],2)</f>
        <v>0</v>
      </c>
      <c r="Q122" s="96">
        <f>(Tabla1333[[#This Row],[Existencia ]]+Tabla1333[[#This Row],[Entrada ]]-Tabla1333[[#This Row],[Salida ]])</f>
        <v>100</v>
      </c>
      <c r="R122" s="97">
        <f t="shared" si="1"/>
        <v>348.1</v>
      </c>
    </row>
    <row r="123" spans="1:18" s="8" customFormat="1" ht="39" customHeight="1" x14ac:dyDescent="0.25">
      <c r="A123" s="6"/>
      <c r="B123" s="7"/>
      <c r="C123" s="103">
        <v>44931</v>
      </c>
      <c r="D123" s="103">
        <v>44931</v>
      </c>
      <c r="E123" s="96">
        <v>4015</v>
      </c>
      <c r="F123" s="96"/>
      <c r="G123" s="104"/>
      <c r="H123" s="105" t="s">
        <v>135</v>
      </c>
      <c r="I123" s="96" t="s">
        <v>22</v>
      </c>
      <c r="J123" s="106">
        <v>575.25</v>
      </c>
      <c r="K123" s="107">
        <v>150</v>
      </c>
      <c r="L123" s="96"/>
      <c r="M123" s="96"/>
      <c r="N123" s="106">
        <v>3.835</v>
      </c>
      <c r="O123" s="95">
        <f>ROUND(Tabla1333[[#This Row],[Entrada ]]*Tabla1333[[#This Row],[Costo unitario   RD$]],2)</f>
        <v>0</v>
      </c>
      <c r="P123" s="95">
        <f>ROUND(Tabla1333[[#This Row],[Salida ]]*Tabla1333[[#This Row],[Costo unitario   RD$]],2)</f>
        <v>0</v>
      </c>
      <c r="Q123" s="96">
        <f>(Tabla1333[[#This Row],[Existencia ]]+Tabla1333[[#This Row],[Entrada ]]-Tabla1333[[#This Row],[Salida ]])</f>
        <v>150</v>
      </c>
      <c r="R123" s="97">
        <f t="shared" si="1"/>
        <v>575.25</v>
      </c>
    </row>
    <row r="124" spans="1:18" s="8" customFormat="1" ht="27" customHeight="1" x14ac:dyDescent="0.25">
      <c r="A124" s="6"/>
      <c r="B124" s="7"/>
      <c r="C124" s="103">
        <v>44931</v>
      </c>
      <c r="D124" s="103">
        <v>44931</v>
      </c>
      <c r="E124" s="96">
        <v>4052</v>
      </c>
      <c r="F124" s="96"/>
      <c r="G124" s="104"/>
      <c r="H124" s="105" t="s">
        <v>136</v>
      </c>
      <c r="I124" s="96" t="s">
        <v>22</v>
      </c>
      <c r="J124" s="106">
        <v>802.39999999999986</v>
      </c>
      <c r="K124" s="107">
        <v>200</v>
      </c>
      <c r="L124" s="96"/>
      <c r="M124" s="96">
        <v>71</v>
      </c>
      <c r="N124" s="106">
        <v>4.0119999999999996</v>
      </c>
      <c r="O124" s="95">
        <f>ROUND(Tabla1333[[#This Row],[Entrada ]]*Tabla1333[[#This Row],[Costo unitario   RD$]],2)</f>
        <v>0</v>
      </c>
      <c r="P124" s="95">
        <f>ROUND(Tabla1333[[#This Row],[Salida ]]*Tabla1333[[#This Row],[Costo unitario   RD$]],2)</f>
        <v>284.85000000000002</v>
      </c>
      <c r="Q124" s="96">
        <f>(Tabla1333[[#This Row],[Existencia ]]+Tabla1333[[#This Row],[Entrada ]]-Tabla1333[[#This Row],[Salida ]])</f>
        <v>129</v>
      </c>
      <c r="R124" s="97">
        <f t="shared" si="1"/>
        <v>517.54799999999989</v>
      </c>
    </row>
    <row r="125" spans="1:18" s="8" customFormat="1" ht="40.5" customHeight="1" x14ac:dyDescent="0.25">
      <c r="A125" s="6"/>
      <c r="B125" s="7"/>
      <c r="C125" s="103">
        <v>44931</v>
      </c>
      <c r="D125" s="103">
        <v>44931</v>
      </c>
      <c r="E125" s="96">
        <v>4069</v>
      </c>
      <c r="F125" s="96"/>
      <c r="G125" s="104"/>
      <c r="H125" s="105" t="s">
        <v>137</v>
      </c>
      <c r="I125" s="96" t="s">
        <v>22</v>
      </c>
      <c r="J125" s="106">
        <v>5929.5</v>
      </c>
      <c r="K125" s="107">
        <v>75</v>
      </c>
      <c r="L125" s="96"/>
      <c r="M125" s="96"/>
      <c r="N125" s="106">
        <v>79.06</v>
      </c>
      <c r="O125" s="95">
        <f>ROUND(Tabla1333[[#This Row],[Entrada ]]*Tabla1333[[#This Row],[Costo unitario   RD$]],2)</f>
        <v>0</v>
      </c>
      <c r="P125" s="95">
        <f>ROUND(Tabla1333[[#This Row],[Salida ]]*Tabla1333[[#This Row],[Costo unitario   RD$]],2)</f>
        <v>0</v>
      </c>
      <c r="Q125" s="96">
        <f>(Tabla1333[[#This Row],[Existencia ]]+Tabla1333[[#This Row],[Entrada ]]-Tabla1333[[#This Row],[Salida ]])</f>
        <v>75</v>
      </c>
      <c r="R125" s="97">
        <f t="shared" si="1"/>
        <v>5929.5</v>
      </c>
    </row>
    <row r="126" spans="1:18" s="8" customFormat="1" ht="39" customHeight="1" x14ac:dyDescent="0.25">
      <c r="A126" s="6"/>
      <c r="B126" s="7"/>
      <c r="C126" s="103">
        <v>44931</v>
      </c>
      <c r="D126" s="103">
        <v>44931</v>
      </c>
      <c r="E126" s="96">
        <v>4069</v>
      </c>
      <c r="F126" s="96"/>
      <c r="G126" s="104"/>
      <c r="H126" s="105" t="s">
        <v>138</v>
      </c>
      <c r="I126" s="96" t="s">
        <v>22</v>
      </c>
      <c r="J126" s="106">
        <v>3953</v>
      </c>
      <c r="K126" s="107">
        <v>50</v>
      </c>
      <c r="L126" s="96"/>
      <c r="M126" s="96"/>
      <c r="N126" s="106">
        <v>79.06</v>
      </c>
      <c r="O126" s="95">
        <f>ROUND(Tabla1333[[#This Row],[Entrada ]]*Tabla1333[[#This Row],[Costo unitario   RD$]],2)</f>
        <v>0</v>
      </c>
      <c r="P126" s="95">
        <f>ROUND(Tabla1333[[#This Row],[Salida ]]*Tabla1333[[#This Row],[Costo unitario   RD$]],2)</f>
        <v>0</v>
      </c>
      <c r="Q126" s="96">
        <f>(Tabla1333[[#This Row],[Existencia ]]+Tabla1333[[#This Row],[Entrada ]]-Tabla1333[[#This Row],[Salida ]])</f>
        <v>50</v>
      </c>
      <c r="R126" s="97">
        <f t="shared" si="1"/>
        <v>3953</v>
      </c>
    </row>
    <row r="127" spans="1:18" s="8" customFormat="1" ht="26.25" customHeight="1" x14ac:dyDescent="0.25">
      <c r="A127" s="6"/>
      <c r="B127" s="7"/>
      <c r="C127" s="103">
        <v>44931</v>
      </c>
      <c r="D127" s="103">
        <v>44931</v>
      </c>
      <c r="E127" s="96">
        <v>4018</v>
      </c>
      <c r="F127" s="96"/>
      <c r="G127" s="104"/>
      <c r="H127" s="105" t="s">
        <v>139</v>
      </c>
      <c r="I127" s="96" t="s">
        <v>22</v>
      </c>
      <c r="J127" s="106">
        <v>14960</v>
      </c>
      <c r="K127" s="107">
        <v>88</v>
      </c>
      <c r="L127" s="96"/>
      <c r="M127" s="96">
        <v>14</v>
      </c>
      <c r="N127" s="106">
        <v>170</v>
      </c>
      <c r="O127" s="95">
        <f>ROUND(Tabla1333[[#This Row],[Entrada ]]*Tabla1333[[#This Row],[Costo unitario   RD$]],2)</f>
        <v>0</v>
      </c>
      <c r="P127" s="95">
        <f>ROUND(Tabla1333[[#This Row],[Salida ]]*Tabla1333[[#This Row],[Costo unitario   RD$]],2)</f>
        <v>2380</v>
      </c>
      <c r="Q127" s="96">
        <f>(Tabla1333[[#This Row],[Existencia ]]+Tabla1333[[#This Row],[Entrada ]]-Tabla1333[[#This Row],[Salida ]])</f>
        <v>74</v>
      </c>
      <c r="R127" s="97">
        <f t="shared" si="1"/>
        <v>12580</v>
      </c>
    </row>
    <row r="128" spans="1:18" s="8" customFormat="1" ht="26.25" customHeight="1" x14ac:dyDescent="0.25">
      <c r="A128" s="6"/>
      <c r="B128" s="7"/>
      <c r="C128" s="103">
        <v>44931</v>
      </c>
      <c r="D128" s="103">
        <v>44931</v>
      </c>
      <c r="E128" s="96">
        <v>4026</v>
      </c>
      <c r="F128" s="96"/>
      <c r="G128" s="104"/>
      <c r="H128" s="105" t="s">
        <v>140</v>
      </c>
      <c r="I128" s="96" t="s">
        <v>111</v>
      </c>
      <c r="J128" s="106">
        <v>8779.2000000000007</v>
      </c>
      <c r="K128" s="107">
        <v>60</v>
      </c>
      <c r="L128" s="96"/>
      <c r="M128" s="96">
        <v>13</v>
      </c>
      <c r="N128" s="106">
        <v>146.32000000000002</v>
      </c>
      <c r="O128" s="95">
        <f>ROUND(Tabla1333[[#This Row],[Entrada ]]*Tabla1333[[#This Row],[Costo unitario   RD$]],2)</f>
        <v>0</v>
      </c>
      <c r="P128" s="95">
        <f>ROUND(Tabla1333[[#This Row],[Salida ]]*Tabla1333[[#This Row],[Costo unitario   RD$]],2)</f>
        <v>1902.16</v>
      </c>
      <c r="Q128" s="96">
        <f>(Tabla1333[[#This Row],[Existencia ]]+Tabla1333[[#This Row],[Entrada ]]-Tabla1333[[#This Row],[Salida ]])</f>
        <v>47</v>
      </c>
      <c r="R128" s="97">
        <f t="shared" si="1"/>
        <v>6877.0400000000009</v>
      </c>
    </row>
    <row r="129" spans="1:18" s="8" customFormat="1" ht="26.25" customHeight="1" x14ac:dyDescent="0.25">
      <c r="A129" s="6"/>
      <c r="B129" s="7"/>
      <c r="C129" s="103">
        <v>44931</v>
      </c>
      <c r="D129" s="103">
        <v>44931</v>
      </c>
      <c r="E129" s="96">
        <v>4031</v>
      </c>
      <c r="F129" s="96"/>
      <c r="G129" s="104"/>
      <c r="H129" s="105" t="s">
        <v>141</v>
      </c>
      <c r="I129" s="96" t="s">
        <v>111</v>
      </c>
      <c r="J129" s="106">
        <v>14632</v>
      </c>
      <c r="K129" s="107">
        <v>100</v>
      </c>
      <c r="L129" s="96"/>
      <c r="M129" s="96">
        <v>27</v>
      </c>
      <c r="N129" s="106">
        <v>146.32</v>
      </c>
      <c r="O129" s="95">
        <f>ROUND(Tabla1333[[#This Row],[Entrada ]]*Tabla1333[[#This Row],[Costo unitario   RD$]],2)</f>
        <v>0</v>
      </c>
      <c r="P129" s="95">
        <f>ROUND(Tabla1333[[#This Row],[Salida ]]*Tabla1333[[#This Row],[Costo unitario   RD$]],2)</f>
        <v>3950.64</v>
      </c>
      <c r="Q129" s="96">
        <f>(Tabla1333[[#This Row],[Existencia ]]+Tabla1333[[#This Row],[Entrada ]]-Tabla1333[[#This Row],[Salida ]])</f>
        <v>73</v>
      </c>
      <c r="R129" s="97">
        <f t="shared" si="1"/>
        <v>10681.359999999999</v>
      </c>
    </row>
    <row r="130" spans="1:18" s="8" customFormat="1" ht="26.25" customHeight="1" x14ac:dyDescent="0.25">
      <c r="A130" s="6"/>
      <c r="B130" s="7"/>
      <c r="C130" s="103">
        <v>44931</v>
      </c>
      <c r="D130" s="103">
        <v>44931</v>
      </c>
      <c r="E130" s="96">
        <v>4028</v>
      </c>
      <c r="F130" s="96"/>
      <c r="G130" s="104"/>
      <c r="H130" s="105" t="s">
        <v>142</v>
      </c>
      <c r="I130" s="96" t="s">
        <v>111</v>
      </c>
      <c r="J130" s="106">
        <v>17748.38</v>
      </c>
      <c r="K130" s="107">
        <v>169</v>
      </c>
      <c r="L130" s="96"/>
      <c r="M130" s="96">
        <v>25</v>
      </c>
      <c r="N130" s="106">
        <v>105.02</v>
      </c>
      <c r="O130" s="95">
        <f>ROUND(Tabla1333[[#This Row],[Entrada ]]*Tabla1333[[#This Row],[Costo unitario   RD$]],2)</f>
        <v>0</v>
      </c>
      <c r="P130" s="95">
        <f>ROUND(Tabla1333[[#This Row],[Salida ]]*Tabla1333[[#This Row],[Costo unitario   RD$]],2)</f>
        <v>2625.5</v>
      </c>
      <c r="Q130" s="96">
        <f>(Tabla1333[[#This Row],[Existencia ]]+Tabla1333[[#This Row],[Entrada ]]-Tabla1333[[#This Row],[Salida ]])</f>
        <v>144</v>
      </c>
      <c r="R130" s="97">
        <f t="shared" si="1"/>
        <v>15122.88</v>
      </c>
    </row>
    <row r="131" spans="1:18" s="8" customFormat="1" ht="26.25" customHeight="1" x14ac:dyDescent="0.25">
      <c r="A131" s="6"/>
      <c r="B131" s="7"/>
      <c r="C131" s="103">
        <v>44931</v>
      </c>
      <c r="D131" s="103">
        <v>44931</v>
      </c>
      <c r="E131" s="96">
        <v>4064</v>
      </c>
      <c r="F131" s="96"/>
      <c r="G131" s="104"/>
      <c r="H131" s="105" t="s">
        <v>143</v>
      </c>
      <c r="I131" s="96" t="s">
        <v>111</v>
      </c>
      <c r="J131" s="106">
        <v>5451.6</v>
      </c>
      <c r="K131" s="107">
        <v>42</v>
      </c>
      <c r="L131" s="96"/>
      <c r="M131" s="96"/>
      <c r="N131" s="106">
        <v>129.80000000000001</v>
      </c>
      <c r="O131" s="95">
        <f>ROUND(Tabla1333[[#This Row],[Entrada ]]*Tabla1333[[#This Row],[Costo unitario   RD$]],2)</f>
        <v>0</v>
      </c>
      <c r="P131" s="95">
        <f>ROUND(Tabla1333[[#This Row],[Salida ]]*Tabla1333[[#This Row],[Costo unitario   RD$]],2)</f>
        <v>0</v>
      </c>
      <c r="Q131" s="96">
        <f>(Tabla1333[[#This Row],[Existencia ]]+Tabla1333[[#This Row],[Entrada ]]-Tabla1333[[#This Row],[Salida ]])</f>
        <v>42</v>
      </c>
      <c r="R131" s="97">
        <f t="shared" si="1"/>
        <v>5451.6</v>
      </c>
    </row>
    <row r="132" spans="1:18" s="8" customFormat="1" ht="26.25" customHeight="1" x14ac:dyDescent="0.25">
      <c r="A132" s="6"/>
      <c r="B132" s="7"/>
      <c r="C132" s="103">
        <v>44931</v>
      </c>
      <c r="D132" s="103">
        <v>44931</v>
      </c>
      <c r="E132" s="96">
        <v>4084</v>
      </c>
      <c r="F132" s="96"/>
      <c r="G132" s="104"/>
      <c r="H132" s="105" t="s">
        <v>144</v>
      </c>
      <c r="I132" s="96" t="s">
        <v>111</v>
      </c>
      <c r="J132" s="106">
        <v>16779.599999999999</v>
      </c>
      <c r="K132" s="107">
        <v>36</v>
      </c>
      <c r="L132" s="96"/>
      <c r="M132" s="96"/>
      <c r="N132" s="106">
        <v>466.09999999999997</v>
      </c>
      <c r="O132" s="95">
        <f>ROUND(Tabla1333[[#This Row],[Entrada ]]*Tabla1333[[#This Row],[Costo unitario   RD$]],2)</f>
        <v>0</v>
      </c>
      <c r="P132" s="95">
        <f>ROUND(Tabla1333[[#This Row],[Salida ]]*Tabla1333[[#This Row],[Costo unitario   RD$]],2)</f>
        <v>0</v>
      </c>
      <c r="Q132" s="96">
        <f>(Tabla1333[[#This Row],[Existencia ]]+Tabla1333[[#This Row],[Entrada ]]-Tabla1333[[#This Row],[Salida ]])</f>
        <v>36</v>
      </c>
      <c r="R132" s="97">
        <f t="shared" si="1"/>
        <v>16779.599999999999</v>
      </c>
    </row>
    <row r="133" spans="1:18" s="8" customFormat="1" ht="40.5" customHeight="1" x14ac:dyDescent="0.25">
      <c r="A133" s="6"/>
      <c r="B133" s="7"/>
      <c r="C133" s="103">
        <v>44931</v>
      </c>
      <c r="D133" s="103">
        <v>44931</v>
      </c>
      <c r="E133" s="96">
        <v>4034</v>
      </c>
      <c r="F133" s="96"/>
      <c r="G133" s="104"/>
      <c r="H133" s="105" t="s">
        <v>145</v>
      </c>
      <c r="I133" s="96" t="s">
        <v>22</v>
      </c>
      <c r="J133" s="106">
        <v>0</v>
      </c>
      <c r="K133" s="107">
        <v>0</v>
      </c>
      <c r="L133" s="96"/>
      <c r="M133" s="96">
        <v>84</v>
      </c>
      <c r="N133" s="106">
        <v>885</v>
      </c>
      <c r="O133" s="95">
        <f>ROUND(Tabla1333[[#This Row],[Entrada ]]*Tabla1333[[#This Row],[Costo unitario   RD$]],2)</f>
        <v>0</v>
      </c>
      <c r="P133" s="95">
        <f>ROUND(Tabla1333[[#This Row],[Salida ]]*Tabla1333[[#This Row],[Costo unitario   RD$]],2)</f>
        <v>74340</v>
      </c>
      <c r="Q133" s="96">
        <f>(Tabla1333[[#This Row],[Existencia ]]+Tabla1333[[#This Row],[Entrada ]]-Tabla1333[[#This Row],[Salida ]])</f>
        <v>-84</v>
      </c>
      <c r="R133" s="97">
        <f t="shared" si="1"/>
        <v>-74340</v>
      </c>
    </row>
    <row r="134" spans="1:18" s="8" customFormat="1" ht="57" customHeight="1" x14ac:dyDescent="0.25">
      <c r="A134" s="6"/>
      <c r="B134" s="7"/>
      <c r="C134" s="103">
        <v>44931</v>
      </c>
      <c r="D134" s="103">
        <v>44931</v>
      </c>
      <c r="E134" s="96">
        <v>4050</v>
      </c>
      <c r="F134" s="96"/>
      <c r="G134" s="104"/>
      <c r="H134" s="105" t="s">
        <v>55</v>
      </c>
      <c r="I134" s="96" t="s">
        <v>22</v>
      </c>
      <c r="J134" s="106">
        <v>218711.14</v>
      </c>
      <c r="K134" s="107">
        <v>3427</v>
      </c>
      <c r="L134" s="96"/>
      <c r="M134" s="96"/>
      <c r="N134" s="106">
        <v>63.82</v>
      </c>
      <c r="O134" s="95">
        <f>ROUND(Tabla1333[[#This Row],[Entrada ]]*Tabla1333[[#This Row],[Costo unitario   RD$]],2)</f>
        <v>0</v>
      </c>
      <c r="P134" s="95">
        <f>ROUND(Tabla1333[[#This Row],[Salida ]]*Tabla1333[[#This Row],[Costo unitario   RD$]],2)</f>
        <v>0</v>
      </c>
      <c r="Q134" s="96">
        <f>(Tabla1333[[#This Row],[Existencia ]]+Tabla1333[[#This Row],[Entrada ]]-Tabla1333[[#This Row],[Salida ]])</f>
        <v>3427</v>
      </c>
      <c r="R134" s="97">
        <f t="shared" si="1"/>
        <v>218711.14</v>
      </c>
    </row>
    <row r="135" spans="1:18" s="8" customFormat="1" ht="39" customHeight="1" x14ac:dyDescent="0.25">
      <c r="A135" s="6"/>
      <c r="B135" s="7"/>
      <c r="C135" s="103">
        <v>44931</v>
      </c>
      <c r="D135" s="103">
        <v>44931</v>
      </c>
      <c r="E135" s="96">
        <v>4044</v>
      </c>
      <c r="F135" s="96"/>
      <c r="G135" s="104"/>
      <c r="H135" s="105" t="s">
        <v>146</v>
      </c>
      <c r="I135" s="96" t="s">
        <v>22</v>
      </c>
      <c r="J135" s="106">
        <v>1725.16</v>
      </c>
      <c r="K135" s="107">
        <v>34</v>
      </c>
      <c r="L135" s="96"/>
      <c r="M135" s="96"/>
      <c r="N135" s="106">
        <v>50.74</v>
      </c>
      <c r="O135" s="95">
        <f>ROUND(Tabla1333[[#This Row],[Entrada ]]*Tabla1333[[#This Row],[Costo unitario   RD$]],2)</f>
        <v>0</v>
      </c>
      <c r="P135" s="95">
        <f>ROUND(Tabla1333[[#This Row],[Salida ]]*Tabla1333[[#This Row],[Costo unitario   RD$]],2)</f>
        <v>0</v>
      </c>
      <c r="Q135" s="96">
        <f>(Tabla1333[[#This Row],[Existencia ]]+Tabla1333[[#This Row],[Entrada ]]-Tabla1333[[#This Row],[Salida ]])</f>
        <v>34</v>
      </c>
      <c r="R135" s="97">
        <f t="shared" si="1"/>
        <v>1725.16</v>
      </c>
    </row>
    <row r="136" spans="1:18" s="8" customFormat="1" ht="38.25" customHeight="1" x14ac:dyDescent="0.25">
      <c r="A136" s="6"/>
      <c r="B136" s="7"/>
      <c r="C136" s="103">
        <v>44931</v>
      </c>
      <c r="D136" s="103">
        <v>44931</v>
      </c>
      <c r="E136" s="96">
        <v>4044</v>
      </c>
      <c r="F136" s="96"/>
      <c r="G136" s="104"/>
      <c r="H136" s="105" t="s">
        <v>147</v>
      </c>
      <c r="I136" s="96" t="s">
        <v>22</v>
      </c>
      <c r="J136" s="106">
        <v>3551.8</v>
      </c>
      <c r="K136" s="107">
        <v>70</v>
      </c>
      <c r="L136" s="96"/>
      <c r="M136" s="96"/>
      <c r="N136" s="106">
        <v>50.74</v>
      </c>
      <c r="O136" s="95">
        <f>ROUND(Tabla1333[[#This Row],[Entrada ]]*Tabla1333[[#This Row],[Costo unitario   RD$]],2)</f>
        <v>0</v>
      </c>
      <c r="P136" s="95">
        <f>ROUND(Tabla1333[[#This Row],[Salida ]]*Tabla1333[[#This Row],[Costo unitario   RD$]],2)</f>
        <v>0</v>
      </c>
      <c r="Q136" s="96">
        <f>(Tabla1333[[#This Row],[Existencia ]]+Tabla1333[[#This Row],[Entrada ]]-Tabla1333[[#This Row],[Salida ]])</f>
        <v>70</v>
      </c>
      <c r="R136" s="97">
        <f t="shared" si="1"/>
        <v>3551.8</v>
      </c>
    </row>
    <row r="137" spans="1:18" s="8" customFormat="1" ht="24" customHeight="1" x14ac:dyDescent="0.25">
      <c r="A137" s="6"/>
      <c r="B137" s="7"/>
      <c r="C137" s="103">
        <v>44931</v>
      </c>
      <c r="D137" s="103">
        <v>44931</v>
      </c>
      <c r="E137" s="96">
        <v>4033</v>
      </c>
      <c r="F137" s="96"/>
      <c r="G137" s="104"/>
      <c r="H137" s="105" t="s">
        <v>148</v>
      </c>
      <c r="I137" s="96" t="s">
        <v>22</v>
      </c>
      <c r="J137" s="106">
        <v>10502</v>
      </c>
      <c r="K137" s="107">
        <v>100</v>
      </c>
      <c r="L137" s="96"/>
      <c r="M137" s="96"/>
      <c r="N137" s="106">
        <v>105.02</v>
      </c>
      <c r="O137" s="95">
        <f>ROUND(Tabla1333[[#This Row],[Entrada ]]*Tabla1333[[#This Row],[Costo unitario   RD$]],2)</f>
        <v>0</v>
      </c>
      <c r="P137" s="95">
        <f>ROUND(Tabla1333[[#This Row],[Salida ]]*Tabla1333[[#This Row],[Costo unitario   RD$]],2)</f>
        <v>0</v>
      </c>
      <c r="Q137" s="96">
        <f>(Tabla1333[[#This Row],[Existencia ]]+Tabla1333[[#This Row],[Entrada ]]-Tabla1333[[#This Row],[Salida ]])</f>
        <v>100</v>
      </c>
      <c r="R137" s="97">
        <f t="shared" si="1"/>
        <v>10502</v>
      </c>
    </row>
    <row r="138" spans="1:18" s="8" customFormat="1" ht="39" customHeight="1" x14ac:dyDescent="0.25">
      <c r="A138" s="6"/>
      <c r="B138" s="7"/>
      <c r="C138" s="103">
        <v>44931</v>
      </c>
      <c r="D138" s="103">
        <v>44931</v>
      </c>
      <c r="E138" s="96">
        <v>4073</v>
      </c>
      <c r="F138" s="96"/>
      <c r="G138" s="104"/>
      <c r="H138" s="105" t="s">
        <v>149</v>
      </c>
      <c r="I138" s="96" t="s">
        <v>111</v>
      </c>
      <c r="J138" s="106">
        <v>7788</v>
      </c>
      <c r="K138" s="107">
        <v>24</v>
      </c>
      <c r="L138" s="96"/>
      <c r="M138" s="96"/>
      <c r="N138" s="106">
        <v>324.5</v>
      </c>
      <c r="O138" s="95">
        <f>ROUND(Tabla1333[[#This Row],[Entrada ]]*Tabla1333[[#This Row],[Costo unitario   RD$]],2)</f>
        <v>0</v>
      </c>
      <c r="P138" s="95">
        <f>ROUND(Tabla1333[[#This Row],[Salida ]]*Tabla1333[[#This Row],[Costo unitario   RD$]],2)</f>
        <v>0</v>
      </c>
      <c r="Q138" s="96">
        <f>(Tabla1333[[#This Row],[Existencia ]]+Tabla1333[[#This Row],[Entrada ]]-Tabla1333[[#This Row],[Salida ]])</f>
        <v>24</v>
      </c>
      <c r="R138" s="97">
        <f t="shared" si="1"/>
        <v>7788</v>
      </c>
    </row>
    <row r="139" spans="1:18" s="8" customFormat="1" ht="39" customHeight="1" x14ac:dyDescent="0.25">
      <c r="A139" s="6"/>
      <c r="B139" s="7"/>
      <c r="C139" s="103">
        <v>44931</v>
      </c>
      <c r="D139" s="103">
        <v>44931</v>
      </c>
      <c r="E139" s="96">
        <v>4066</v>
      </c>
      <c r="F139" s="96"/>
      <c r="G139" s="104"/>
      <c r="H139" s="105" t="s">
        <v>150</v>
      </c>
      <c r="I139" s="96" t="s">
        <v>22</v>
      </c>
      <c r="J139" s="106">
        <v>20054.099999999999</v>
      </c>
      <c r="K139" s="107">
        <v>103</v>
      </c>
      <c r="L139" s="96"/>
      <c r="M139" s="96">
        <v>20</v>
      </c>
      <c r="N139" s="106">
        <v>194.7</v>
      </c>
      <c r="O139" s="95">
        <f>ROUND(Tabla1333[[#This Row],[Entrada ]]*Tabla1333[[#This Row],[Costo unitario   RD$]],2)</f>
        <v>0</v>
      </c>
      <c r="P139" s="95">
        <f>ROUND(Tabla1333[[#This Row],[Salida ]]*Tabla1333[[#This Row],[Costo unitario   RD$]],2)</f>
        <v>3894</v>
      </c>
      <c r="Q139" s="96">
        <f>(Tabla1333[[#This Row],[Existencia ]]+Tabla1333[[#This Row],[Entrada ]]-Tabla1333[[#This Row],[Salida ]])</f>
        <v>83</v>
      </c>
      <c r="R139" s="97">
        <f t="shared" si="1"/>
        <v>16160.099999999999</v>
      </c>
    </row>
    <row r="140" spans="1:18" s="8" customFormat="1" ht="39" customHeight="1" x14ac:dyDescent="0.25">
      <c r="A140" s="6"/>
      <c r="B140" s="7"/>
      <c r="C140" s="103">
        <v>44931</v>
      </c>
      <c r="D140" s="103">
        <v>44931</v>
      </c>
      <c r="E140" s="96">
        <v>4009</v>
      </c>
      <c r="F140" s="96"/>
      <c r="G140" s="104"/>
      <c r="H140" s="105" t="s">
        <v>151</v>
      </c>
      <c r="I140" s="96" t="s">
        <v>22</v>
      </c>
      <c r="J140" s="106">
        <v>23364</v>
      </c>
      <c r="K140" s="107">
        <v>36</v>
      </c>
      <c r="L140" s="96"/>
      <c r="M140" s="96"/>
      <c r="N140" s="106">
        <v>649</v>
      </c>
      <c r="O140" s="95">
        <f>ROUND(Tabla1333[[#This Row],[Entrada ]]*Tabla1333[[#This Row],[Costo unitario   RD$]],2)</f>
        <v>0</v>
      </c>
      <c r="P140" s="95">
        <f>ROUND(Tabla1333[[#This Row],[Salida ]]*Tabla1333[[#This Row],[Costo unitario   RD$]],2)</f>
        <v>0</v>
      </c>
      <c r="Q140" s="96">
        <f>(Tabla1333[[#This Row],[Existencia ]]+Tabla1333[[#This Row],[Entrada ]]-Tabla1333[[#This Row],[Salida ]])</f>
        <v>36</v>
      </c>
      <c r="R140" s="97">
        <f t="shared" si="1"/>
        <v>23364</v>
      </c>
    </row>
    <row r="141" spans="1:18" s="8" customFormat="1" ht="39.75" customHeight="1" x14ac:dyDescent="0.25">
      <c r="A141" s="6"/>
      <c r="B141" s="7"/>
      <c r="C141" s="103">
        <v>44931</v>
      </c>
      <c r="D141" s="103">
        <v>44931</v>
      </c>
      <c r="E141" s="96">
        <v>4010</v>
      </c>
      <c r="F141" s="96"/>
      <c r="G141" s="104"/>
      <c r="H141" s="105" t="s">
        <v>152</v>
      </c>
      <c r="I141" s="96" t="s">
        <v>22</v>
      </c>
      <c r="J141" s="106">
        <v>5015</v>
      </c>
      <c r="K141" s="107">
        <v>1</v>
      </c>
      <c r="L141" s="96"/>
      <c r="M141" s="96"/>
      <c r="N141" s="106">
        <v>5015</v>
      </c>
      <c r="O141" s="95">
        <f>ROUND(Tabla1333[[#This Row],[Entrada ]]*Tabla1333[[#This Row],[Costo unitario   RD$]],2)</f>
        <v>0</v>
      </c>
      <c r="P141" s="95">
        <f>ROUND(Tabla1333[[#This Row],[Salida ]]*Tabla1333[[#This Row],[Costo unitario   RD$]],2)</f>
        <v>0</v>
      </c>
      <c r="Q141" s="96">
        <f>(Tabla1333[[#This Row],[Existencia ]]+Tabla1333[[#This Row],[Entrada ]]-Tabla1333[[#This Row],[Salida ]])</f>
        <v>1</v>
      </c>
      <c r="R141" s="97">
        <f t="shared" si="1"/>
        <v>5015</v>
      </c>
    </row>
    <row r="142" spans="1:18" s="8" customFormat="1" ht="27" customHeight="1" x14ac:dyDescent="0.25">
      <c r="A142" s="6"/>
      <c r="B142" s="7"/>
      <c r="C142" s="103">
        <v>44931</v>
      </c>
      <c r="D142" s="103">
        <v>44931</v>
      </c>
      <c r="E142" s="96">
        <v>4011</v>
      </c>
      <c r="F142" s="96"/>
      <c r="G142" s="104"/>
      <c r="H142" s="105" t="s">
        <v>153</v>
      </c>
      <c r="I142" s="96" t="s">
        <v>22</v>
      </c>
      <c r="J142" s="106">
        <v>4071</v>
      </c>
      <c r="K142" s="107">
        <v>46</v>
      </c>
      <c r="L142" s="96"/>
      <c r="M142" s="96">
        <v>21</v>
      </c>
      <c r="N142" s="106">
        <v>88.5</v>
      </c>
      <c r="O142" s="95">
        <f>ROUND(Tabla1333[[#This Row],[Entrada ]]*Tabla1333[[#This Row],[Costo unitario   RD$]],2)</f>
        <v>0</v>
      </c>
      <c r="P142" s="95">
        <f>ROUND(Tabla1333[[#This Row],[Salida ]]*Tabla1333[[#This Row],[Costo unitario   RD$]],2)</f>
        <v>1858.5</v>
      </c>
      <c r="Q142" s="96">
        <f>(Tabla1333[[#This Row],[Existencia ]]+Tabla1333[[#This Row],[Entrada ]]-Tabla1333[[#This Row],[Salida ]])</f>
        <v>25</v>
      </c>
      <c r="R142" s="97">
        <f t="shared" si="1"/>
        <v>2212.5</v>
      </c>
    </row>
    <row r="143" spans="1:18" s="8" customFormat="1" ht="41.25" customHeight="1" x14ac:dyDescent="0.25">
      <c r="A143" s="6"/>
      <c r="B143" s="7"/>
      <c r="C143" s="103">
        <v>44931</v>
      </c>
      <c r="D143" s="103">
        <v>44931</v>
      </c>
      <c r="E143" s="96">
        <v>4097</v>
      </c>
      <c r="F143" s="96"/>
      <c r="G143" s="104"/>
      <c r="H143" s="105" t="s">
        <v>154</v>
      </c>
      <c r="I143" s="96" t="s">
        <v>22</v>
      </c>
      <c r="J143" s="106">
        <v>1327.5</v>
      </c>
      <c r="K143" s="107">
        <v>25</v>
      </c>
      <c r="L143" s="96"/>
      <c r="M143" s="96"/>
      <c r="N143" s="106">
        <v>53.1</v>
      </c>
      <c r="O143" s="95">
        <f>ROUND(Tabla1333[[#This Row],[Entrada ]]*Tabla1333[[#This Row],[Costo unitario   RD$]],2)</f>
        <v>0</v>
      </c>
      <c r="P143" s="95">
        <f>ROUND(Tabla1333[[#This Row],[Salida ]]*Tabla1333[[#This Row],[Costo unitario   RD$]],2)</f>
        <v>0</v>
      </c>
      <c r="Q143" s="96">
        <f>(Tabla1333[[#This Row],[Existencia ]]+Tabla1333[[#This Row],[Entrada ]]-Tabla1333[[#This Row],[Salida ]])</f>
        <v>25</v>
      </c>
      <c r="R143" s="97">
        <f t="shared" si="1"/>
        <v>1327.5</v>
      </c>
    </row>
    <row r="144" spans="1:18" s="8" customFormat="1" ht="39" customHeight="1" x14ac:dyDescent="0.25">
      <c r="A144" s="6"/>
      <c r="B144" s="7"/>
      <c r="C144" s="103">
        <v>44931</v>
      </c>
      <c r="D144" s="103">
        <v>44931</v>
      </c>
      <c r="E144" s="96">
        <v>4097</v>
      </c>
      <c r="F144" s="96"/>
      <c r="G144" s="104"/>
      <c r="H144" s="105" t="s">
        <v>155</v>
      </c>
      <c r="I144" s="96" t="s">
        <v>22</v>
      </c>
      <c r="J144" s="106">
        <v>1327.5</v>
      </c>
      <c r="K144" s="107">
        <v>25</v>
      </c>
      <c r="L144" s="96"/>
      <c r="M144" s="96"/>
      <c r="N144" s="106">
        <v>53.1</v>
      </c>
      <c r="O144" s="95">
        <f>ROUND(Tabla1333[[#This Row],[Entrada ]]*Tabla1333[[#This Row],[Costo unitario   RD$]],2)</f>
        <v>0</v>
      </c>
      <c r="P144" s="95">
        <f>ROUND(Tabla1333[[#This Row],[Salida ]]*Tabla1333[[#This Row],[Costo unitario   RD$]],2)</f>
        <v>0</v>
      </c>
      <c r="Q144" s="96">
        <f>(Tabla1333[[#This Row],[Existencia ]]+Tabla1333[[#This Row],[Entrada ]]-Tabla1333[[#This Row],[Salida ]])</f>
        <v>25</v>
      </c>
      <c r="R144" s="97">
        <f t="shared" ref="R144:R207" si="2">(N144*Q144)</f>
        <v>1327.5</v>
      </c>
    </row>
    <row r="145" spans="1:18" s="8" customFormat="1" ht="39" customHeight="1" x14ac:dyDescent="0.25">
      <c r="A145" s="6"/>
      <c r="B145" s="7"/>
      <c r="C145" s="103">
        <v>44931</v>
      </c>
      <c r="D145" s="103">
        <v>44931</v>
      </c>
      <c r="E145" s="96">
        <v>4023</v>
      </c>
      <c r="F145" s="96"/>
      <c r="G145" s="104"/>
      <c r="H145" s="105" t="s">
        <v>156</v>
      </c>
      <c r="I145" s="96" t="s">
        <v>22</v>
      </c>
      <c r="J145" s="106">
        <v>23070.18</v>
      </c>
      <c r="K145" s="107">
        <v>49</v>
      </c>
      <c r="L145" s="96"/>
      <c r="M145" s="96">
        <v>2</v>
      </c>
      <c r="N145" s="106">
        <v>470.82</v>
      </c>
      <c r="O145" s="95">
        <f>ROUND(Tabla1333[[#This Row],[Entrada ]]*Tabla1333[[#This Row],[Costo unitario   RD$]],2)</f>
        <v>0</v>
      </c>
      <c r="P145" s="95">
        <f>ROUND(Tabla1333[[#This Row],[Salida ]]*Tabla1333[[#This Row],[Costo unitario   RD$]],2)</f>
        <v>941.64</v>
      </c>
      <c r="Q145" s="96">
        <f>(Tabla1333[[#This Row],[Existencia ]]+Tabla1333[[#This Row],[Entrada ]]-Tabla1333[[#This Row],[Salida ]])</f>
        <v>47</v>
      </c>
      <c r="R145" s="97">
        <f t="shared" si="2"/>
        <v>22128.54</v>
      </c>
    </row>
    <row r="146" spans="1:18" s="8" customFormat="1" ht="39" customHeight="1" x14ac:dyDescent="0.25">
      <c r="A146" s="6"/>
      <c r="B146" s="7"/>
      <c r="C146" s="103">
        <v>44931</v>
      </c>
      <c r="D146" s="103">
        <v>44931</v>
      </c>
      <c r="E146" s="96">
        <v>4096</v>
      </c>
      <c r="F146" s="96"/>
      <c r="G146" s="104"/>
      <c r="H146" s="105" t="s">
        <v>157</v>
      </c>
      <c r="I146" s="96" t="s">
        <v>22</v>
      </c>
      <c r="J146" s="106">
        <v>14750</v>
      </c>
      <c r="K146" s="107">
        <v>100</v>
      </c>
      <c r="L146" s="96"/>
      <c r="M146" s="96"/>
      <c r="N146" s="106">
        <v>147.5</v>
      </c>
      <c r="O146" s="95">
        <f>ROUND(Tabla1333[[#This Row],[Entrada ]]*Tabla1333[[#This Row],[Costo unitario   RD$]],2)</f>
        <v>0</v>
      </c>
      <c r="P146" s="95">
        <f>ROUND(Tabla1333[[#This Row],[Salida ]]*Tabla1333[[#This Row],[Costo unitario   RD$]],2)</f>
        <v>0</v>
      </c>
      <c r="Q146" s="96">
        <f>(Tabla1333[[#This Row],[Existencia ]]+Tabla1333[[#This Row],[Entrada ]]-Tabla1333[[#This Row],[Salida ]])</f>
        <v>100</v>
      </c>
      <c r="R146" s="97">
        <f t="shared" si="2"/>
        <v>14750</v>
      </c>
    </row>
    <row r="147" spans="1:18" s="8" customFormat="1" ht="39" customHeight="1" x14ac:dyDescent="0.25">
      <c r="A147" s="6"/>
      <c r="B147" s="7"/>
      <c r="C147" s="103">
        <v>44931</v>
      </c>
      <c r="D147" s="103">
        <v>44931</v>
      </c>
      <c r="E147" s="96">
        <v>4062</v>
      </c>
      <c r="F147" s="96"/>
      <c r="G147" s="104"/>
      <c r="H147" s="105" t="s">
        <v>158</v>
      </c>
      <c r="I147" s="96" t="s">
        <v>22</v>
      </c>
      <c r="J147" s="106">
        <v>10443</v>
      </c>
      <c r="K147" s="107">
        <v>30</v>
      </c>
      <c r="L147" s="96"/>
      <c r="M147" s="96"/>
      <c r="N147" s="106">
        <v>348.1</v>
      </c>
      <c r="O147" s="95">
        <f>ROUND(Tabla1333[[#This Row],[Entrada ]]*Tabla1333[[#This Row],[Costo unitario   RD$]],2)</f>
        <v>0</v>
      </c>
      <c r="P147" s="95">
        <f>ROUND(Tabla1333[[#This Row],[Salida ]]*Tabla1333[[#This Row],[Costo unitario   RD$]],2)</f>
        <v>0</v>
      </c>
      <c r="Q147" s="96">
        <f>(Tabla1333[[#This Row],[Existencia ]]+Tabla1333[[#This Row],[Entrada ]]-Tabla1333[[#This Row],[Salida ]])</f>
        <v>30</v>
      </c>
      <c r="R147" s="97">
        <f t="shared" si="2"/>
        <v>10443</v>
      </c>
    </row>
    <row r="148" spans="1:18" s="8" customFormat="1" ht="39" customHeight="1" x14ac:dyDescent="0.25">
      <c r="A148" s="6"/>
      <c r="B148" s="7"/>
      <c r="C148" s="103">
        <v>44931</v>
      </c>
      <c r="D148" s="103">
        <v>44931</v>
      </c>
      <c r="E148" s="96">
        <v>4063</v>
      </c>
      <c r="F148" s="96"/>
      <c r="G148" s="104"/>
      <c r="H148" s="105" t="s">
        <v>159</v>
      </c>
      <c r="I148" s="96" t="s">
        <v>22</v>
      </c>
      <c r="J148" s="106">
        <v>6903</v>
      </c>
      <c r="K148" s="107">
        <v>30</v>
      </c>
      <c r="L148" s="96"/>
      <c r="M148" s="96"/>
      <c r="N148" s="106">
        <v>230.1</v>
      </c>
      <c r="O148" s="95">
        <f>ROUND(Tabla1333[[#This Row],[Entrada ]]*Tabla1333[[#This Row],[Costo unitario   RD$]],2)</f>
        <v>0</v>
      </c>
      <c r="P148" s="95">
        <f>ROUND(Tabla1333[[#This Row],[Salida ]]*Tabla1333[[#This Row],[Costo unitario   RD$]],2)</f>
        <v>0</v>
      </c>
      <c r="Q148" s="96">
        <f>(Tabla1333[[#This Row],[Existencia ]]+Tabla1333[[#This Row],[Entrada ]]-Tabla1333[[#This Row],[Salida ]])</f>
        <v>30</v>
      </c>
      <c r="R148" s="97">
        <f t="shared" si="2"/>
        <v>6903</v>
      </c>
    </row>
    <row r="149" spans="1:18" s="8" customFormat="1" ht="27" customHeight="1" x14ac:dyDescent="0.25">
      <c r="A149" s="6"/>
      <c r="B149" s="7"/>
      <c r="C149" s="103">
        <v>44931</v>
      </c>
      <c r="D149" s="103">
        <v>44931</v>
      </c>
      <c r="E149" s="96">
        <v>4090</v>
      </c>
      <c r="F149" s="96"/>
      <c r="G149" s="104"/>
      <c r="H149" s="105" t="s">
        <v>160</v>
      </c>
      <c r="I149" s="96" t="s">
        <v>161</v>
      </c>
      <c r="J149" s="106">
        <v>737.5</v>
      </c>
      <c r="K149" s="107">
        <v>5</v>
      </c>
      <c r="L149" s="96"/>
      <c r="M149" s="96"/>
      <c r="N149" s="106">
        <v>147.5</v>
      </c>
      <c r="O149" s="95">
        <f>ROUND(Tabla1333[[#This Row],[Entrada ]]*Tabla1333[[#This Row],[Costo unitario   RD$]],2)</f>
        <v>0</v>
      </c>
      <c r="P149" s="95">
        <f>ROUND(Tabla1333[[#This Row],[Salida ]]*Tabla1333[[#This Row],[Costo unitario   RD$]],2)</f>
        <v>0</v>
      </c>
      <c r="Q149" s="96">
        <f>(Tabla1333[[#This Row],[Existencia ]]+Tabla1333[[#This Row],[Entrada ]]-Tabla1333[[#This Row],[Salida ]])</f>
        <v>5</v>
      </c>
      <c r="R149" s="97">
        <f t="shared" si="2"/>
        <v>737.5</v>
      </c>
    </row>
    <row r="150" spans="1:18" s="8" customFormat="1" ht="27" customHeight="1" x14ac:dyDescent="0.25">
      <c r="A150" s="6"/>
      <c r="B150" s="7"/>
      <c r="C150" s="103">
        <v>44931</v>
      </c>
      <c r="D150" s="103">
        <v>44931</v>
      </c>
      <c r="E150" s="96">
        <v>4056</v>
      </c>
      <c r="F150" s="96"/>
      <c r="G150" s="104"/>
      <c r="H150" s="105" t="s">
        <v>162</v>
      </c>
      <c r="I150" s="96" t="s">
        <v>22</v>
      </c>
      <c r="J150" s="106">
        <v>5380.8</v>
      </c>
      <c r="K150" s="107">
        <v>24</v>
      </c>
      <c r="L150" s="96"/>
      <c r="M150" s="96"/>
      <c r="N150" s="106">
        <v>224.20000000000002</v>
      </c>
      <c r="O150" s="95">
        <f>ROUND(Tabla1333[[#This Row],[Entrada ]]*Tabla1333[[#This Row],[Costo unitario   RD$]],2)</f>
        <v>0</v>
      </c>
      <c r="P150" s="95">
        <f>ROUND(Tabla1333[[#This Row],[Salida ]]*Tabla1333[[#This Row],[Costo unitario   RD$]],2)</f>
        <v>0</v>
      </c>
      <c r="Q150" s="96">
        <f>(Tabla1333[[#This Row],[Existencia ]]+Tabla1333[[#This Row],[Entrada ]]-Tabla1333[[#This Row],[Salida ]])</f>
        <v>24</v>
      </c>
      <c r="R150" s="97">
        <f t="shared" si="2"/>
        <v>5380.8</v>
      </c>
    </row>
    <row r="151" spans="1:18" s="8" customFormat="1" ht="42.75" customHeight="1" x14ac:dyDescent="0.25">
      <c r="A151" s="6"/>
      <c r="B151" s="7"/>
      <c r="C151" s="103">
        <v>44931</v>
      </c>
      <c r="D151" s="103">
        <v>44931</v>
      </c>
      <c r="E151" s="96">
        <v>4087</v>
      </c>
      <c r="F151" s="96"/>
      <c r="G151" s="104"/>
      <c r="H151" s="105" t="s">
        <v>163</v>
      </c>
      <c r="I151" s="96" t="s">
        <v>22</v>
      </c>
      <c r="J151" s="106">
        <v>4425</v>
      </c>
      <c r="K151" s="107">
        <v>30</v>
      </c>
      <c r="L151" s="96"/>
      <c r="M151" s="96"/>
      <c r="N151" s="106">
        <v>147.5</v>
      </c>
      <c r="O151" s="95">
        <f>ROUND(Tabla1333[[#This Row],[Entrada ]]*Tabla1333[[#This Row],[Costo unitario   RD$]],2)</f>
        <v>0</v>
      </c>
      <c r="P151" s="95">
        <f>ROUND(Tabla1333[[#This Row],[Salida ]]*Tabla1333[[#This Row],[Costo unitario   RD$]],2)</f>
        <v>0</v>
      </c>
      <c r="Q151" s="96">
        <f>(Tabla1333[[#This Row],[Existencia ]]+Tabla1333[[#This Row],[Entrada ]]-Tabla1333[[#This Row],[Salida ]])</f>
        <v>30</v>
      </c>
      <c r="R151" s="97">
        <f t="shared" si="2"/>
        <v>4425</v>
      </c>
    </row>
    <row r="152" spans="1:18" s="8" customFormat="1" ht="42.75" customHeight="1" x14ac:dyDescent="0.25">
      <c r="A152" s="6"/>
      <c r="B152" s="7"/>
      <c r="C152" s="103">
        <v>44931</v>
      </c>
      <c r="D152" s="103">
        <v>44931</v>
      </c>
      <c r="E152" s="96">
        <v>4087</v>
      </c>
      <c r="F152" s="96"/>
      <c r="G152" s="104"/>
      <c r="H152" s="105" t="s">
        <v>164</v>
      </c>
      <c r="I152" s="96" t="s">
        <v>22</v>
      </c>
      <c r="J152" s="106">
        <v>2950</v>
      </c>
      <c r="K152" s="107">
        <v>20</v>
      </c>
      <c r="L152" s="96"/>
      <c r="M152" s="96"/>
      <c r="N152" s="106">
        <v>147.5</v>
      </c>
      <c r="O152" s="95">
        <f>ROUND(Tabla1333[[#This Row],[Entrada ]]*Tabla1333[[#This Row],[Costo unitario   RD$]],2)</f>
        <v>0</v>
      </c>
      <c r="P152" s="95">
        <f>ROUND(Tabla1333[[#This Row],[Salida ]]*Tabla1333[[#This Row],[Costo unitario   RD$]],2)</f>
        <v>0</v>
      </c>
      <c r="Q152" s="96">
        <f>(Tabla1333[[#This Row],[Existencia ]]+Tabla1333[[#This Row],[Entrada ]]-Tabla1333[[#This Row],[Salida ]])</f>
        <v>20</v>
      </c>
      <c r="R152" s="97">
        <f t="shared" si="2"/>
        <v>2950</v>
      </c>
    </row>
    <row r="153" spans="1:18" s="8" customFormat="1" ht="41.25" customHeight="1" x14ac:dyDescent="0.25">
      <c r="A153" s="6"/>
      <c r="B153" s="7"/>
      <c r="C153" s="103">
        <v>44931</v>
      </c>
      <c r="D153" s="103">
        <v>44931</v>
      </c>
      <c r="E153" s="96">
        <v>4051</v>
      </c>
      <c r="F153" s="96"/>
      <c r="G153" s="104"/>
      <c r="H153" s="105" t="s">
        <v>165</v>
      </c>
      <c r="I153" s="96" t="s">
        <v>22</v>
      </c>
      <c r="J153" s="106">
        <v>22302</v>
      </c>
      <c r="K153" s="107">
        <v>36</v>
      </c>
      <c r="L153" s="96"/>
      <c r="M153" s="96"/>
      <c r="N153" s="106">
        <v>619.5</v>
      </c>
      <c r="O153" s="95">
        <f>ROUND(Tabla1333[[#This Row],[Entrada ]]*Tabla1333[[#This Row],[Costo unitario   RD$]],2)</f>
        <v>0</v>
      </c>
      <c r="P153" s="95">
        <f>ROUND(Tabla1333[[#This Row],[Salida ]]*Tabla1333[[#This Row],[Costo unitario   RD$]],2)</f>
        <v>0</v>
      </c>
      <c r="Q153" s="96">
        <f>(Tabla1333[[#This Row],[Existencia ]]+Tabla1333[[#This Row],[Entrada ]]-Tabla1333[[#This Row],[Salida ]])</f>
        <v>36</v>
      </c>
      <c r="R153" s="97">
        <f t="shared" si="2"/>
        <v>22302</v>
      </c>
    </row>
    <row r="154" spans="1:18" s="8" customFormat="1" ht="46.5" customHeight="1" x14ac:dyDescent="0.25">
      <c r="A154" s="6"/>
      <c r="B154" s="7"/>
      <c r="C154" s="103">
        <v>44931</v>
      </c>
      <c r="D154" s="103">
        <v>44931</v>
      </c>
      <c r="E154" s="96">
        <v>4047</v>
      </c>
      <c r="F154" s="96"/>
      <c r="G154" s="104"/>
      <c r="H154" s="105" t="s">
        <v>166</v>
      </c>
      <c r="I154" s="96" t="s">
        <v>31</v>
      </c>
      <c r="J154" s="106">
        <v>7646.4</v>
      </c>
      <c r="K154" s="107">
        <v>270</v>
      </c>
      <c r="L154" s="96"/>
      <c r="M154" s="96">
        <v>35</v>
      </c>
      <c r="N154" s="106">
        <v>28.32</v>
      </c>
      <c r="O154" s="95">
        <f>ROUND(Tabla1333[[#This Row],[Entrada ]]*Tabla1333[[#This Row],[Costo unitario   RD$]],2)</f>
        <v>0</v>
      </c>
      <c r="P154" s="95">
        <f>ROUND(Tabla1333[[#This Row],[Salida ]]*Tabla1333[[#This Row],[Costo unitario   RD$]],2)</f>
        <v>991.2</v>
      </c>
      <c r="Q154" s="96">
        <f>(Tabla1333[[#This Row],[Existencia ]]+Tabla1333[[#This Row],[Entrada ]]-Tabla1333[[#This Row],[Salida ]])</f>
        <v>235</v>
      </c>
      <c r="R154" s="97">
        <f t="shared" si="2"/>
        <v>6655.2</v>
      </c>
    </row>
    <row r="155" spans="1:18" s="8" customFormat="1" ht="27" customHeight="1" x14ac:dyDescent="0.25">
      <c r="A155" s="6"/>
      <c r="B155" s="7"/>
      <c r="C155" s="103">
        <v>44931</v>
      </c>
      <c r="D155" s="103">
        <v>44931</v>
      </c>
      <c r="E155" s="96">
        <v>4038</v>
      </c>
      <c r="F155" s="96"/>
      <c r="G155" s="104"/>
      <c r="H155" s="105" t="s">
        <v>167</v>
      </c>
      <c r="I155" s="96" t="s">
        <v>22</v>
      </c>
      <c r="J155" s="106">
        <v>45099.6</v>
      </c>
      <c r="K155" s="107">
        <v>364</v>
      </c>
      <c r="L155" s="96"/>
      <c r="M155" s="96">
        <v>68</v>
      </c>
      <c r="N155" s="106">
        <v>123.9</v>
      </c>
      <c r="O155" s="95">
        <f>ROUND(Tabla1333[[#This Row],[Entrada ]]*Tabla1333[[#This Row],[Costo unitario   RD$]],2)</f>
        <v>0</v>
      </c>
      <c r="P155" s="95">
        <f>ROUND(Tabla1333[[#This Row],[Salida ]]*Tabla1333[[#This Row],[Costo unitario   RD$]],2)</f>
        <v>8425.2000000000007</v>
      </c>
      <c r="Q155" s="96">
        <f>(Tabla1333[[#This Row],[Existencia ]]+Tabla1333[[#This Row],[Entrada ]]-Tabla1333[[#This Row],[Salida ]])</f>
        <v>296</v>
      </c>
      <c r="R155" s="97">
        <f t="shared" si="2"/>
        <v>36674.400000000001</v>
      </c>
    </row>
    <row r="156" spans="1:18" s="8" customFormat="1" ht="54.75" customHeight="1" x14ac:dyDescent="0.25">
      <c r="A156" s="6"/>
      <c r="B156" s="7"/>
      <c r="C156" s="103">
        <v>44931</v>
      </c>
      <c r="D156" s="103">
        <v>44931</v>
      </c>
      <c r="E156" s="96">
        <v>4046</v>
      </c>
      <c r="F156" s="96"/>
      <c r="G156" s="104"/>
      <c r="H156" s="105" t="s">
        <v>168</v>
      </c>
      <c r="I156" s="96" t="s">
        <v>22</v>
      </c>
      <c r="J156" s="106">
        <v>1073.8</v>
      </c>
      <c r="K156" s="107">
        <v>13</v>
      </c>
      <c r="L156" s="96"/>
      <c r="M156" s="96"/>
      <c r="N156" s="106">
        <v>82.6</v>
      </c>
      <c r="O156" s="95">
        <f>ROUND(Tabla1333[[#This Row],[Entrada ]]*Tabla1333[[#This Row],[Costo unitario   RD$]],2)</f>
        <v>0</v>
      </c>
      <c r="P156" s="95">
        <f>ROUND(Tabla1333[[#This Row],[Salida ]]*Tabla1333[[#This Row],[Costo unitario   RD$]],2)</f>
        <v>0</v>
      </c>
      <c r="Q156" s="96">
        <f>(Tabla1333[[#This Row],[Existencia ]]+Tabla1333[[#This Row],[Entrada ]]-Tabla1333[[#This Row],[Salida ]])</f>
        <v>13</v>
      </c>
      <c r="R156" s="97">
        <f t="shared" si="2"/>
        <v>1073.8</v>
      </c>
    </row>
    <row r="157" spans="1:18" s="8" customFormat="1" ht="27" customHeight="1" x14ac:dyDescent="0.25">
      <c r="A157" s="6"/>
      <c r="B157" s="7"/>
      <c r="C157" s="103">
        <v>44931</v>
      </c>
      <c r="D157" s="103">
        <v>44931</v>
      </c>
      <c r="E157" s="96">
        <v>4071</v>
      </c>
      <c r="F157" s="96"/>
      <c r="G157" s="104"/>
      <c r="H157" s="105" t="s">
        <v>169</v>
      </c>
      <c r="I157" s="96" t="s">
        <v>22</v>
      </c>
      <c r="J157" s="106">
        <v>3245.0000000000005</v>
      </c>
      <c r="K157" s="107">
        <v>50</v>
      </c>
      <c r="L157" s="96"/>
      <c r="M157" s="96"/>
      <c r="N157" s="106">
        <v>64.900000000000006</v>
      </c>
      <c r="O157" s="95">
        <f>ROUND(Tabla1333[[#This Row],[Entrada ]]*Tabla1333[[#This Row],[Costo unitario   RD$]],2)</f>
        <v>0</v>
      </c>
      <c r="P157" s="95">
        <f>ROUND(Tabla1333[[#This Row],[Salida ]]*Tabla1333[[#This Row],[Costo unitario   RD$]],2)</f>
        <v>0</v>
      </c>
      <c r="Q157" s="96">
        <f>(Tabla1333[[#This Row],[Existencia ]]+Tabla1333[[#This Row],[Entrada ]]-Tabla1333[[#This Row],[Salida ]])</f>
        <v>50</v>
      </c>
      <c r="R157" s="97">
        <f t="shared" si="2"/>
        <v>3245.0000000000005</v>
      </c>
    </row>
    <row r="158" spans="1:18" s="8" customFormat="1" ht="45.75" customHeight="1" x14ac:dyDescent="0.25">
      <c r="A158" s="6"/>
      <c r="B158" s="7"/>
      <c r="C158" s="103">
        <v>44931</v>
      </c>
      <c r="D158" s="103">
        <v>44931</v>
      </c>
      <c r="E158" s="96">
        <v>4036</v>
      </c>
      <c r="F158" s="96"/>
      <c r="G158" s="104"/>
      <c r="H158" s="105" t="s">
        <v>170</v>
      </c>
      <c r="I158" s="96" t="s">
        <v>31</v>
      </c>
      <c r="J158" s="106">
        <v>2095.6799999999998</v>
      </c>
      <c r="K158" s="107">
        <v>74</v>
      </c>
      <c r="L158" s="96"/>
      <c r="M158" s="96">
        <v>25</v>
      </c>
      <c r="N158" s="106">
        <v>28.32</v>
      </c>
      <c r="O158" s="95">
        <f>ROUND(Tabla1333[[#This Row],[Entrada ]]*Tabla1333[[#This Row],[Costo unitario   RD$]],2)</f>
        <v>0</v>
      </c>
      <c r="P158" s="95">
        <f>ROUND(Tabla1333[[#This Row],[Salida ]]*Tabla1333[[#This Row],[Costo unitario   RD$]],2)</f>
        <v>708</v>
      </c>
      <c r="Q158" s="96">
        <f>(Tabla1333[[#This Row],[Existencia ]]+Tabla1333[[#This Row],[Entrada ]]-Tabla1333[[#This Row],[Salida ]])</f>
        <v>49</v>
      </c>
      <c r="R158" s="97">
        <f t="shared" si="2"/>
        <v>1387.68</v>
      </c>
    </row>
    <row r="159" spans="1:18" s="8" customFormat="1" ht="27" customHeight="1" x14ac:dyDescent="0.25">
      <c r="A159" s="6"/>
      <c r="B159" s="7"/>
      <c r="C159" s="103">
        <v>44931</v>
      </c>
      <c r="D159" s="103">
        <v>44931</v>
      </c>
      <c r="E159" s="96">
        <v>4040</v>
      </c>
      <c r="F159" s="96"/>
      <c r="G159" s="104"/>
      <c r="H159" s="105" t="s">
        <v>171</v>
      </c>
      <c r="I159" s="96" t="s">
        <v>31</v>
      </c>
      <c r="J159" s="106">
        <v>56640</v>
      </c>
      <c r="K159" s="107">
        <v>800</v>
      </c>
      <c r="L159" s="96"/>
      <c r="M159" s="96"/>
      <c r="N159" s="106">
        <v>70.8</v>
      </c>
      <c r="O159" s="95">
        <f>ROUND(Tabla1333[[#This Row],[Entrada ]]*Tabla1333[[#This Row],[Costo unitario   RD$]],2)</f>
        <v>0</v>
      </c>
      <c r="P159" s="95">
        <f>ROUND(Tabla1333[[#This Row],[Salida ]]*Tabla1333[[#This Row],[Costo unitario   RD$]],2)</f>
        <v>0</v>
      </c>
      <c r="Q159" s="96">
        <f>(Tabla1333[[#This Row],[Existencia ]]+Tabla1333[[#This Row],[Entrada ]]-Tabla1333[[#This Row],[Salida ]])</f>
        <v>800</v>
      </c>
      <c r="R159" s="97">
        <f t="shared" si="2"/>
        <v>56640</v>
      </c>
    </row>
    <row r="160" spans="1:18" s="8" customFormat="1" ht="27" customHeight="1" x14ac:dyDescent="0.25">
      <c r="A160" s="6"/>
      <c r="B160" s="7"/>
      <c r="C160" s="103">
        <v>44931</v>
      </c>
      <c r="D160" s="103">
        <v>44931</v>
      </c>
      <c r="E160" s="96">
        <v>4058</v>
      </c>
      <c r="F160" s="96"/>
      <c r="G160" s="104"/>
      <c r="H160" s="105" t="s">
        <v>172</v>
      </c>
      <c r="I160" s="96" t="s">
        <v>31</v>
      </c>
      <c r="J160" s="106">
        <v>30090</v>
      </c>
      <c r="K160" s="107">
        <v>300</v>
      </c>
      <c r="L160" s="96"/>
      <c r="M160" s="96"/>
      <c r="N160" s="106">
        <v>100.3</v>
      </c>
      <c r="O160" s="95">
        <f>ROUND(Tabla1333[[#This Row],[Entrada ]]*Tabla1333[[#This Row],[Costo unitario   RD$]],2)</f>
        <v>0</v>
      </c>
      <c r="P160" s="95">
        <f>ROUND(Tabla1333[[#This Row],[Salida ]]*Tabla1333[[#This Row],[Costo unitario   RD$]],2)</f>
        <v>0</v>
      </c>
      <c r="Q160" s="96">
        <f>(Tabla1333[[#This Row],[Existencia ]]+Tabla1333[[#This Row],[Entrada ]]-Tabla1333[[#This Row],[Salida ]])</f>
        <v>300</v>
      </c>
      <c r="R160" s="97">
        <f t="shared" si="2"/>
        <v>30090</v>
      </c>
    </row>
    <row r="161" spans="1:18" s="8" customFormat="1" ht="27" customHeight="1" x14ac:dyDescent="0.25">
      <c r="A161" s="6"/>
      <c r="B161" s="7"/>
      <c r="C161" s="103">
        <v>44931</v>
      </c>
      <c r="D161" s="103">
        <v>44931</v>
      </c>
      <c r="E161" s="96">
        <v>4049</v>
      </c>
      <c r="F161" s="96"/>
      <c r="G161" s="104"/>
      <c r="H161" s="105" t="s">
        <v>173</v>
      </c>
      <c r="I161" s="96" t="s">
        <v>31</v>
      </c>
      <c r="J161" s="106">
        <v>70800</v>
      </c>
      <c r="K161" s="107">
        <v>1000</v>
      </c>
      <c r="L161" s="96"/>
      <c r="M161" s="96"/>
      <c r="N161" s="106">
        <v>70.8</v>
      </c>
      <c r="O161" s="95">
        <f>ROUND(Tabla1333[[#This Row],[Entrada ]]*Tabla1333[[#This Row],[Costo unitario   RD$]],2)</f>
        <v>0</v>
      </c>
      <c r="P161" s="95">
        <f>ROUND(Tabla1333[[#This Row],[Salida ]]*Tabla1333[[#This Row],[Costo unitario   RD$]],2)</f>
        <v>0</v>
      </c>
      <c r="Q161" s="96">
        <f>(Tabla1333[[#This Row],[Existencia ]]+Tabla1333[[#This Row],[Entrada ]]-Tabla1333[[#This Row],[Salida ]])</f>
        <v>1000</v>
      </c>
      <c r="R161" s="97">
        <f t="shared" si="2"/>
        <v>70800</v>
      </c>
    </row>
    <row r="162" spans="1:18" s="8" customFormat="1" ht="44.25" customHeight="1" x14ac:dyDescent="0.25">
      <c r="A162" s="6"/>
      <c r="B162" s="7"/>
      <c r="C162" s="103">
        <v>44931</v>
      </c>
      <c r="D162" s="103">
        <v>44931</v>
      </c>
      <c r="E162" s="96">
        <v>4059</v>
      </c>
      <c r="F162" s="96"/>
      <c r="G162" s="104"/>
      <c r="H162" s="105" t="s">
        <v>174</v>
      </c>
      <c r="I162" s="96" t="s">
        <v>161</v>
      </c>
      <c r="J162" s="106">
        <v>20620.5</v>
      </c>
      <c r="K162" s="107">
        <v>5</v>
      </c>
      <c r="L162" s="96"/>
      <c r="M162" s="96"/>
      <c r="N162" s="106">
        <v>4124.1000000000004</v>
      </c>
      <c r="O162" s="95">
        <f>ROUND(Tabla1333[[#This Row],[Entrada ]]*Tabla1333[[#This Row],[Costo unitario   RD$]],2)</f>
        <v>0</v>
      </c>
      <c r="P162" s="95">
        <f>ROUND(Tabla1333[[#This Row],[Salida ]]*Tabla1333[[#This Row],[Costo unitario   RD$]],2)</f>
        <v>0</v>
      </c>
      <c r="Q162" s="96">
        <f>(Tabla1333[[#This Row],[Existencia ]]+Tabla1333[[#This Row],[Entrada ]]-Tabla1333[[#This Row],[Salida ]])</f>
        <v>5</v>
      </c>
      <c r="R162" s="97">
        <f t="shared" si="2"/>
        <v>20620.5</v>
      </c>
    </row>
    <row r="163" spans="1:18" s="8" customFormat="1" ht="45.75" customHeight="1" x14ac:dyDescent="0.25">
      <c r="A163" s="6"/>
      <c r="B163" s="7"/>
      <c r="C163" s="103">
        <v>44922</v>
      </c>
      <c r="D163" s="103">
        <v>44922</v>
      </c>
      <c r="E163" s="96">
        <v>4080</v>
      </c>
      <c r="F163" s="96"/>
      <c r="G163" s="104"/>
      <c r="H163" s="105" t="s">
        <v>175</v>
      </c>
      <c r="I163" s="96" t="s">
        <v>22</v>
      </c>
      <c r="J163" s="106">
        <v>5192</v>
      </c>
      <c r="K163" s="107">
        <v>88</v>
      </c>
      <c r="L163" s="96"/>
      <c r="M163" s="96"/>
      <c r="N163" s="106">
        <v>59</v>
      </c>
      <c r="O163" s="95">
        <f>ROUND(Tabla1333[[#This Row],[Entrada ]]*Tabla1333[[#This Row],[Costo unitario   RD$]],2)</f>
        <v>0</v>
      </c>
      <c r="P163" s="95">
        <f>ROUND(Tabla1333[[#This Row],[Salida ]]*Tabla1333[[#This Row],[Costo unitario   RD$]],2)</f>
        <v>0</v>
      </c>
      <c r="Q163" s="96">
        <f>(Tabla1333[[#This Row],[Existencia ]]+Tabla1333[[#This Row],[Entrada ]]-Tabla1333[[#This Row],[Salida ]])</f>
        <v>88</v>
      </c>
      <c r="R163" s="97">
        <f t="shared" si="2"/>
        <v>5192</v>
      </c>
    </row>
    <row r="164" spans="1:18" s="8" customFormat="1" ht="27" customHeight="1" x14ac:dyDescent="0.25">
      <c r="A164" s="6"/>
      <c r="B164" s="7"/>
      <c r="C164" s="103">
        <v>44922</v>
      </c>
      <c r="D164" s="103">
        <v>44922</v>
      </c>
      <c r="E164" s="96">
        <v>4069</v>
      </c>
      <c r="F164" s="96"/>
      <c r="G164" s="104"/>
      <c r="H164" s="105" t="s">
        <v>176</v>
      </c>
      <c r="I164" s="96" t="s">
        <v>161</v>
      </c>
      <c r="J164" s="106">
        <v>5428</v>
      </c>
      <c r="K164" s="107">
        <v>20</v>
      </c>
      <c r="L164" s="96"/>
      <c r="M164" s="96">
        <v>12</v>
      </c>
      <c r="N164" s="106">
        <v>271.39999999999998</v>
      </c>
      <c r="O164" s="95">
        <f>ROUND(Tabla1333[[#This Row],[Entrada ]]*Tabla1333[[#This Row],[Costo unitario   RD$]],2)</f>
        <v>0</v>
      </c>
      <c r="P164" s="95">
        <f>ROUND(Tabla1333[[#This Row],[Salida ]]*Tabla1333[[#This Row],[Costo unitario   RD$]],2)</f>
        <v>3256.8</v>
      </c>
      <c r="Q164" s="96">
        <f>(Tabla1333[[#This Row],[Existencia ]]+Tabla1333[[#This Row],[Entrada ]]-Tabla1333[[#This Row],[Salida ]])</f>
        <v>8</v>
      </c>
      <c r="R164" s="97">
        <f t="shared" si="2"/>
        <v>2171.1999999999998</v>
      </c>
    </row>
    <row r="165" spans="1:18" s="8" customFormat="1" ht="33.75" customHeight="1" x14ac:dyDescent="0.25">
      <c r="A165" s="6"/>
      <c r="B165" s="7"/>
      <c r="C165" s="103">
        <v>44922</v>
      </c>
      <c r="D165" s="103">
        <v>44922</v>
      </c>
      <c r="E165" s="96">
        <v>4069</v>
      </c>
      <c r="F165" s="96"/>
      <c r="G165" s="104"/>
      <c r="H165" s="105" t="s">
        <v>177</v>
      </c>
      <c r="I165" s="96" t="s">
        <v>161</v>
      </c>
      <c r="J165" s="106">
        <v>7599.1999999999989</v>
      </c>
      <c r="K165" s="107">
        <v>28</v>
      </c>
      <c r="L165" s="96"/>
      <c r="M165" s="96"/>
      <c r="N165" s="106">
        <v>271.39999999999998</v>
      </c>
      <c r="O165" s="95">
        <f>ROUND(Tabla1333[[#This Row],[Entrada ]]*Tabla1333[[#This Row],[Costo unitario   RD$]],2)</f>
        <v>0</v>
      </c>
      <c r="P165" s="95">
        <f>ROUND(Tabla1333[[#This Row],[Salida ]]*Tabla1333[[#This Row],[Costo unitario   RD$]],2)</f>
        <v>0</v>
      </c>
      <c r="Q165" s="96">
        <f>(Tabla1333[[#This Row],[Existencia ]]+Tabla1333[[#This Row],[Entrada ]]-Tabla1333[[#This Row],[Salida ]])</f>
        <v>28</v>
      </c>
      <c r="R165" s="97">
        <f t="shared" si="2"/>
        <v>7599.1999999999989</v>
      </c>
    </row>
    <row r="166" spans="1:18" s="8" customFormat="1" ht="27" customHeight="1" x14ac:dyDescent="0.25">
      <c r="A166" s="6"/>
      <c r="B166" s="7"/>
      <c r="C166" s="103">
        <v>44922</v>
      </c>
      <c r="D166" s="103">
        <v>44922</v>
      </c>
      <c r="E166" s="96">
        <v>4093</v>
      </c>
      <c r="F166" s="96"/>
      <c r="G166" s="104"/>
      <c r="H166" s="105" t="s">
        <v>178</v>
      </c>
      <c r="I166" s="96" t="s">
        <v>111</v>
      </c>
      <c r="J166" s="106">
        <v>35555.760000000002</v>
      </c>
      <c r="K166" s="107">
        <v>93</v>
      </c>
      <c r="L166" s="96"/>
      <c r="M166" s="96">
        <v>2</v>
      </c>
      <c r="N166" s="106">
        <v>382.32</v>
      </c>
      <c r="O166" s="95">
        <f>ROUND(Tabla1333[[#This Row],[Entrada ]]*Tabla1333[[#This Row],[Costo unitario   RD$]],2)</f>
        <v>0</v>
      </c>
      <c r="P166" s="95">
        <f>ROUND(Tabla1333[[#This Row],[Salida ]]*Tabla1333[[#This Row],[Costo unitario   RD$]],2)</f>
        <v>764.64</v>
      </c>
      <c r="Q166" s="96">
        <f>(Tabla1333[[#This Row],[Existencia ]]+Tabla1333[[#This Row],[Entrada ]]-Tabla1333[[#This Row],[Salida ]])</f>
        <v>91</v>
      </c>
      <c r="R166" s="97">
        <f t="shared" si="2"/>
        <v>34791.120000000003</v>
      </c>
    </row>
    <row r="167" spans="1:18" s="8" customFormat="1" ht="27" customHeight="1" x14ac:dyDescent="0.25">
      <c r="A167" s="6"/>
      <c r="B167" s="7"/>
      <c r="C167" s="103">
        <v>44922</v>
      </c>
      <c r="D167" s="103">
        <v>44922</v>
      </c>
      <c r="E167" s="96">
        <v>4092</v>
      </c>
      <c r="F167" s="96"/>
      <c r="G167" s="104"/>
      <c r="H167" s="105" t="s">
        <v>179</v>
      </c>
      <c r="I167" s="96" t="s">
        <v>111</v>
      </c>
      <c r="J167" s="106">
        <v>43542</v>
      </c>
      <c r="K167" s="107">
        <v>100</v>
      </c>
      <c r="L167" s="96"/>
      <c r="M167" s="96"/>
      <c r="N167" s="106">
        <v>435.42</v>
      </c>
      <c r="O167" s="95">
        <f>ROUND(Tabla1333[[#This Row],[Entrada ]]*Tabla1333[[#This Row],[Costo unitario   RD$]],2)</f>
        <v>0</v>
      </c>
      <c r="P167" s="95">
        <f>ROUND(Tabla1333[[#This Row],[Salida ]]*Tabla1333[[#This Row],[Costo unitario   RD$]],2)</f>
        <v>0</v>
      </c>
      <c r="Q167" s="96">
        <f>(Tabla1333[[#This Row],[Existencia ]]+Tabla1333[[#This Row],[Entrada ]]-Tabla1333[[#This Row],[Salida ]])</f>
        <v>100</v>
      </c>
      <c r="R167" s="97">
        <f t="shared" si="2"/>
        <v>43542</v>
      </c>
    </row>
    <row r="168" spans="1:18" s="8" customFormat="1" ht="39" customHeight="1" x14ac:dyDescent="0.25">
      <c r="A168" s="6"/>
      <c r="B168" s="7"/>
      <c r="C168" s="103">
        <v>44903</v>
      </c>
      <c r="D168" s="103">
        <v>44903</v>
      </c>
      <c r="E168" s="96">
        <v>4075</v>
      </c>
      <c r="F168" s="96" t="s">
        <v>210</v>
      </c>
      <c r="G168" s="104" t="s">
        <v>216</v>
      </c>
      <c r="H168" s="104" t="s">
        <v>217</v>
      </c>
      <c r="I168" s="108" t="s">
        <v>204</v>
      </c>
      <c r="J168" s="109">
        <v>13245.4056</v>
      </c>
      <c r="K168" s="110">
        <v>46</v>
      </c>
      <c r="L168" s="96"/>
      <c r="M168" s="96">
        <v>19</v>
      </c>
      <c r="N168" s="111">
        <v>287.9436</v>
      </c>
      <c r="O168" s="95">
        <f>ROUND(Tabla1333[[#This Row],[Entrada ]]*Tabla1333[[#This Row],[Costo unitario   RD$]],2)</f>
        <v>0</v>
      </c>
      <c r="P168" s="95">
        <f>ROUND(Tabla1333[[#This Row],[Salida ]]*Tabla1333[[#This Row],[Costo unitario   RD$]],2)</f>
        <v>5470.93</v>
      </c>
      <c r="Q168" s="96">
        <f>(Tabla1333[[#This Row],[Existencia ]]+Tabla1333[[#This Row],[Entrada ]]-Tabla1333[[#This Row],[Salida ]])</f>
        <v>27</v>
      </c>
      <c r="R168" s="97">
        <f t="shared" si="2"/>
        <v>7774.4772000000003</v>
      </c>
    </row>
    <row r="169" spans="1:18" s="8" customFormat="1" ht="27" customHeight="1" x14ac:dyDescent="0.25">
      <c r="A169" s="6"/>
      <c r="B169" s="7"/>
      <c r="C169" s="103">
        <v>44903</v>
      </c>
      <c r="D169" s="103">
        <v>44903</v>
      </c>
      <c r="E169" s="96">
        <v>4074</v>
      </c>
      <c r="F169" s="96" t="s">
        <v>210</v>
      </c>
      <c r="G169" s="104" t="s">
        <v>214</v>
      </c>
      <c r="H169" s="104" t="s">
        <v>218</v>
      </c>
      <c r="I169" s="108" t="s">
        <v>204</v>
      </c>
      <c r="J169" s="109">
        <v>19608.083600000002</v>
      </c>
      <c r="K169" s="110">
        <v>38</v>
      </c>
      <c r="L169" s="96"/>
      <c r="M169" s="96">
        <v>10</v>
      </c>
      <c r="N169" s="111">
        <v>516.00220000000002</v>
      </c>
      <c r="O169" s="95">
        <f>ROUND(Tabla1333[[#This Row],[Entrada ]]*Tabla1333[[#This Row],[Costo unitario   RD$]],2)</f>
        <v>0</v>
      </c>
      <c r="P169" s="95">
        <f>ROUND(Tabla1333[[#This Row],[Salida ]]*Tabla1333[[#This Row],[Costo unitario   RD$]],2)</f>
        <v>5160.0200000000004</v>
      </c>
      <c r="Q169" s="96">
        <f>(Tabla1333[[#This Row],[Existencia ]]+Tabla1333[[#This Row],[Entrada ]]-Tabla1333[[#This Row],[Salida ]])</f>
        <v>28</v>
      </c>
      <c r="R169" s="97">
        <f t="shared" si="2"/>
        <v>14448.061600000001</v>
      </c>
    </row>
    <row r="170" spans="1:18" s="8" customFormat="1" ht="27" customHeight="1" x14ac:dyDescent="0.25">
      <c r="A170" s="6"/>
      <c r="B170" s="7"/>
      <c r="C170" s="103">
        <v>44897</v>
      </c>
      <c r="D170" s="103">
        <v>44897</v>
      </c>
      <c r="E170" s="96">
        <v>4061</v>
      </c>
      <c r="F170" s="112" t="s">
        <v>210</v>
      </c>
      <c r="G170" s="113" t="s">
        <v>211</v>
      </c>
      <c r="H170" s="113" t="s">
        <v>212</v>
      </c>
      <c r="I170" s="112" t="s">
        <v>213</v>
      </c>
      <c r="J170" s="109">
        <v>35913.599999999999</v>
      </c>
      <c r="K170" s="110">
        <v>258</v>
      </c>
      <c r="L170" s="112"/>
      <c r="M170" s="96"/>
      <c r="N170" s="111">
        <v>139.19999999999999</v>
      </c>
      <c r="O170" s="95">
        <f>ROUND(Tabla1333[[#This Row],[Entrada ]]*Tabla1333[[#This Row],[Costo unitario   RD$]],2)</f>
        <v>0</v>
      </c>
      <c r="P170" s="95">
        <f>ROUND(Tabla1333[[#This Row],[Salida ]]*Tabla1333[[#This Row],[Costo unitario   RD$]],2)</f>
        <v>0</v>
      </c>
      <c r="Q170" s="96">
        <f>(Tabla1333[[#This Row],[Existencia ]]+Tabla1333[[#This Row],[Entrada ]]-Tabla1333[[#This Row],[Salida ]])</f>
        <v>258</v>
      </c>
      <c r="R170" s="97">
        <f t="shared" si="2"/>
        <v>35913.599999999999</v>
      </c>
    </row>
    <row r="171" spans="1:18" s="8" customFormat="1" ht="36.75" customHeight="1" x14ac:dyDescent="0.25">
      <c r="A171" s="6"/>
      <c r="B171" s="7"/>
      <c r="C171" s="103">
        <v>44896</v>
      </c>
      <c r="D171" s="103">
        <v>44896</v>
      </c>
      <c r="E171" s="96">
        <v>4074</v>
      </c>
      <c r="F171" s="112" t="s">
        <v>210</v>
      </c>
      <c r="G171" s="113" t="s">
        <v>214</v>
      </c>
      <c r="H171" s="113" t="s">
        <v>215</v>
      </c>
      <c r="I171" s="112" t="s">
        <v>204</v>
      </c>
      <c r="J171" s="109">
        <v>92907.299999999988</v>
      </c>
      <c r="K171" s="110">
        <v>181</v>
      </c>
      <c r="L171" s="112"/>
      <c r="M171" s="96">
        <v>8</v>
      </c>
      <c r="N171" s="111">
        <v>513.29999999999995</v>
      </c>
      <c r="O171" s="95">
        <f>ROUND(Tabla1333[[#This Row],[Entrada ]]*Tabla1333[[#This Row],[Costo unitario   RD$]],2)</f>
        <v>0</v>
      </c>
      <c r="P171" s="95">
        <f>ROUND(Tabla1333[[#This Row],[Salida ]]*Tabla1333[[#This Row],[Costo unitario   RD$]],2)</f>
        <v>4106.3999999999996</v>
      </c>
      <c r="Q171" s="96">
        <f>(Tabla1333[[#This Row],[Existencia ]]+Tabla1333[[#This Row],[Entrada ]]-Tabla1333[[#This Row],[Salida ]])</f>
        <v>173</v>
      </c>
      <c r="R171" s="97">
        <f t="shared" si="2"/>
        <v>88800.9</v>
      </c>
    </row>
    <row r="172" spans="1:18" s="8" customFormat="1" ht="27" customHeight="1" x14ac:dyDescent="0.2">
      <c r="A172" s="6"/>
      <c r="B172" s="7"/>
      <c r="C172" s="103">
        <v>44895</v>
      </c>
      <c r="D172" s="103">
        <v>44896</v>
      </c>
      <c r="E172" s="96">
        <v>4007</v>
      </c>
      <c r="F172" s="96" t="s">
        <v>210</v>
      </c>
      <c r="G172" s="104" t="s">
        <v>219</v>
      </c>
      <c r="H172" s="104" t="s">
        <v>220</v>
      </c>
      <c r="I172" s="108" t="s">
        <v>213</v>
      </c>
      <c r="J172" s="109">
        <v>197813.68639999998</v>
      </c>
      <c r="K172" s="110">
        <v>748</v>
      </c>
      <c r="L172" s="114"/>
      <c r="M172" s="96">
        <v>187</v>
      </c>
      <c r="N172" s="111">
        <v>264.45679999999999</v>
      </c>
      <c r="O172" s="95">
        <f>ROUND(Tabla1333[[#This Row],[Entrada ]]*Tabla1333[[#This Row],[Costo unitario   RD$]],2)</f>
        <v>0</v>
      </c>
      <c r="P172" s="95">
        <f>ROUND(Tabla1333[[#This Row],[Salida ]]*Tabla1333[[#This Row],[Costo unitario   RD$]],2)</f>
        <v>49453.42</v>
      </c>
      <c r="Q172" s="96">
        <f>(Tabla1333[[#This Row],[Existencia ]]+Tabla1333[[#This Row],[Entrada ]]-Tabla1333[[#This Row],[Salida ]])</f>
        <v>561</v>
      </c>
      <c r="R172" s="97">
        <f t="shared" si="2"/>
        <v>148360.2648</v>
      </c>
    </row>
    <row r="173" spans="1:18" s="8" customFormat="1" ht="39" customHeight="1" x14ac:dyDescent="0.2">
      <c r="A173" s="6"/>
      <c r="B173" s="7"/>
      <c r="C173" s="103">
        <v>44875</v>
      </c>
      <c r="D173" s="103">
        <v>44875</v>
      </c>
      <c r="E173" s="96">
        <v>2055</v>
      </c>
      <c r="F173" s="115" t="s">
        <v>19</v>
      </c>
      <c r="G173" s="113" t="s">
        <v>221</v>
      </c>
      <c r="H173" s="113" t="s">
        <v>222</v>
      </c>
      <c r="I173" s="96" t="s">
        <v>204</v>
      </c>
      <c r="J173" s="106">
        <v>448.4</v>
      </c>
      <c r="K173" s="107">
        <v>4</v>
      </c>
      <c r="L173" s="116"/>
      <c r="M173" s="96"/>
      <c r="N173" s="111">
        <v>112.1</v>
      </c>
      <c r="O173" s="95">
        <f>ROUND(Tabla1333[[#This Row],[Entrada ]]*Tabla1333[[#This Row],[Costo unitario   RD$]],2)</f>
        <v>0</v>
      </c>
      <c r="P173" s="95">
        <f>ROUND(Tabla1333[[#This Row],[Salida ]]*Tabla1333[[#This Row],[Costo unitario   RD$]],2)</f>
        <v>0</v>
      </c>
      <c r="Q173" s="96">
        <f>(Tabla1333[[#This Row],[Existencia ]]+Tabla1333[[#This Row],[Entrada ]]-Tabla1333[[#This Row],[Salida ]])</f>
        <v>4</v>
      </c>
      <c r="R173" s="97">
        <f t="shared" si="2"/>
        <v>448.4</v>
      </c>
    </row>
    <row r="174" spans="1:18" s="8" customFormat="1" ht="39" customHeight="1" x14ac:dyDescent="0.2">
      <c r="A174" s="6"/>
      <c r="B174" s="7"/>
      <c r="C174" s="103">
        <v>44862</v>
      </c>
      <c r="D174" s="103">
        <v>44862</v>
      </c>
      <c r="E174" s="96">
        <v>2015</v>
      </c>
      <c r="F174" s="115" t="s">
        <v>19</v>
      </c>
      <c r="G174" s="113" t="s">
        <v>20</v>
      </c>
      <c r="H174" s="113" t="s">
        <v>223</v>
      </c>
      <c r="I174" s="115" t="s">
        <v>224</v>
      </c>
      <c r="J174" s="117">
        <v>3632.0399999999995</v>
      </c>
      <c r="K174" s="118">
        <v>171</v>
      </c>
      <c r="L174" s="119"/>
      <c r="M174" s="115">
        <v>12</v>
      </c>
      <c r="N174" s="111">
        <v>21.24</v>
      </c>
      <c r="O174" s="95">
        <f>ROUND(Tabla1333[[#This Row],[Entrada ]]*Tabla1333[[#This Row],[Costo unitario   RD$]],2)</f>
        <v>0</v>
      </c>
      <c r="P174" s="95">
        <f>ROUND(Tabla1333[[#This Row],[Salida ]]*Tabla1333[[#This Row],[Costo unitario   RD$]],2)</f>
        <v>254.88</v>
      </c>
      <c r="Q174" s="96">
        <f>(Tabla1333[[#This Row],[Existencia ]]+Tabla1333[[#This Row],[Entrada ]]-Tabla1333[[#This Row],[Salida ]])</f>
        <v>159</v>
      </c>
      <c r="R174" s="97">
        <f t="shared" si="2"/>
        <v>3377.16</v>
      </c>
    </row>
    <row r="175" spans="1:18" s="8" customFormat="1" ht="39" customHeight="1" x14ac:dyDescent="0.2">
      <c r="A175" s="6"/>
      <c r="B175" s="7"/>
      <c r="C175" s="103">
        <v>44862</v>
      </c>
      <c r="D175" s="103">
        <v>44862</v>
      </c>
      <c r="E175" s="96">
        <v>2014</v>
      </c>
      <c r="F175" s="115" t="s">
        <v>19</v>
      </c>
      <c r="G175" s="113" t="s">
        <v>20</v>
      </c>
      <c r="H175" s="113" t="s">
        <v>225</v>
      </c>
      <c r="I175" s="115" t="s">
        <v>224</v>
      </c>
      <c r="J175" s="117">
        <v>24036.600000000002</v>
      </c>
      <c r="K175" s="118">
        <v>194</v>
      </c>
      <c r="L175" s="119"/>
      <c r="M175" s="115">
        <v>9</v>
      </c>
      <c r="N175" s="111">
        <v>123.9</v>
      </c>
      <c r="O175" s="95">
        <f>ROUND(Tabla1333[[#This Row],[Entrada ]]*Tabla1333[[#This Row],[Costo unitario   RD$]],2)</f>
        <v>0</v>
      </c>
      <c r="P175" s="95">
        <f>ROUND(Tabla1333[[#This Row],[Salida ]]*Tabla1333[[#This Row],[Costo unitario   RD$]],2)</f>
        <v>1115.0999999999999</v>
      </c>
      <c r="Q175" s="96">
        <f>(Tabla1333[[#This Row],[Existencia ]]+Tabla1333[[#This Row],[Entrada ]]-Tabla1333[[#This Row],[Salida ]])</f>
        <v>185</v>
      </c>
      <c r="R175" s="97">
        <f t="shared" si="2"/>
        <v>22921.5</v>
      </c>
    </row>
    <row r="176" spans="1:18" s="8" customFormat="1" ht="39" customHeight="1" x14ac:dyDescent="0.2">
      <c r="A176" s="6"/>
      <c r="B176" s="7"/>
      <c r="C176" s="103">
        <v>44862</v>
      </c>
      <c r="D176" s="103">
        <v>44862</v>
      </c>
      <c r="E176" s="96">
        <v>2056</v>
      </c>
      <c r="F176" s="115" t="s">
        <v>19</v>
      </c>
      <c r="G176" s="113" t="s">
        <v>226</v>
      </c>
      <c r="H176" s="113" t="s">
        <v>227</v>
      </c>
      <c r="I176" s="106" t="s">
        <v>204</v>
      </c>
      <c r="J176" s="106">
        <v>1146.9599999999998</v>
      </c>
      <c r="K176" s="107">
        <v>54</v>
      </c>
      <c r="L176" s="119"/>
      <c r="M176" s="115">
        <v>40</v>
      </c>
      <c r="N176" s="111">
        <v>21.24</v>
      </c>
      <c r="O176" s="95">
        <f>ROUND(Tabla1333[[#This Row],[Entrada ]]*Tabla1333[[#This Row],[Costo unitario   RD$]],2)</f>
        <v>0</v>
      </c>
      <c r="P176" s="95">
        <f>ROUND(Tabla1333[[#This Row],[Salida ]]*Tabla1333[[#This Row],[Costo unitario   RD$]],2)</f>
        <v>849.6</v>
      </c>
      <c r="Q176" s="96">
        <f>(Tabla1333[[#This Row],[Existencia ]]+Tabla1333[[#This Row],[Entrada ]]-Tabla1333[[#This Row],[Salida ]])</f>
        <v>14</v>
      </c>
      <c r="R176" s="97">
        <f t="shared" si="2"/>
        <v>297.35999999999996</v>
      </c>
    </row>
    <row r="177" spans="1:18" s="8" customFormat="1" ht="39" customHeight="1" x14ac:dyDescent="0.2">
      <c r="A177" s="6"/>
      <c r="B177" s="7"/>
      <c r="C177" s="103">
        <v>44862</v>
      </c>
      <c r="D177" s="103">
        <v>44862</v>
      </c>
      <c r="E177" s="96">
        <v>2096</v>
      </c>
      <c r="F177" s="115" t="s">
        <v>19</v>
      </c>
      <c r="G177" s="113" t="s">
        <v>226</v>
      </c>
      <c r="H177" s="113" t="s">
        <v>228</v>
      </c>
      <c r="I177" s="106" t="s">
        <v>204</v>
      </c>
      <c r="J177" s="106">
        <v>538.08000000000004</v>
      </c>
      <c r="K177" s="107">
        <v>24</v>
      </c>
      <c r="L177" s="119"/>
      <c r="M177" s="115">
        <v>14</v>
      </c>
      <c r="N177" s="111">
        <v>22.42</v>
      </c>
      <c r="O177" s="95">
        <f>ROUND(Tabla1333[[#This Row],[Entrada ]]*Tabla1333[[#This Row],[Costo unitario   RD$]],2)</f>
        <v>0</v>
      </c>
      <c r="P177" s="95">
        <f>ROUND(Tabla1333[[#This Row],[Salida ]]*Tabla1333[[#This Row],[Costo unitario   RD$]],2)</f>
        <v>313.88</v>
      </c>
      <c r="Q177" s="96">
        <f>(Tabla1333[[#This Row],[Existencia ]]+Tabla1333[[#This Row],[Entrada ]]-Tabla1333[[#This Row],[Salida ]])</f>
        <v>10</v>
      </c>
      <c r="R177" s="97">
        <f t="shared" si="2"/>
        <v>224.20000000000002</v>
      </c>
    </row>
    <row r="178" spans="1:18" s="8" customFormat="1" ht="39" customHeight="1" x14ac:dyDescent="0.2">
      <c r="A178" s="6"/>
      <c r="B178" s="7"/>
      <c r="C178" s="103">
        <v>44862</v>
      </c>
      <c r="D178" s="103">
        <v>44862</v>
      </c>
      <c r="E178" s="96">
        <v>2040</v>
      </c>
      <c r="F178" s="115" t="s">
        <v>19</v>
      </c>
      <c r="G178" s="113" t="s">
        <v>229</v>
      </c>
      <c r="H178" s="113" t="s">
        <v>230</v>
      </c>
      <c r="I178" s="115" t="s">
        <v>224</v>
      </c>
      <c r="J178" s="117">
        <v>2544.08</v>
      </c>
      <c r="K178" s="118">
        <v>98</v>
      </c>
      <c r="L178" s="119"/>
      <c r="M178" s="115">
        <v>16</v>
      </c>
      <c r="N178" s="111">
        <v>25.96</v>
      </c>
      <c r="O178" s="95">
        <f>ROUND(Tabla1333[[#This Row],[Entrada ]]*Tabla1333[[#This Row],[Costo unitario   RD$]],2)</f>
        <v>0</v>
      </c>
      <c r="P178" s="95">
        <f>ROUND(Tabla1333[[#This Row],[Salida ]]*Tabla1333[[#This Row],[Costo unitario   RD$]],2)</f>
        <v>415.36</v>
      </c>
      <c r="Q178" s="96">
        <f>(Tabla1333[[#This Row],[Existencia ]]+Tabla1333[[#This Row],[Entrada ]]-Tabla1333[[#This Row],[Salida ]])</f>
        <v>82</v>
      </c>
      <c r="R178" s="97">
        <f t="shared" si="2"/>
        <v>2128.7200000000003</v>
      </c>
    </row>
    <row r="179" spans="1:18" s="8" customFormat="1" ht="27" customHeight="1" x14ac:dyDescent="0.2">
      <c r="A179" s="6"/>
      <c r="B179" s="7"/>
      <c r="C179" s="103">
        <v>44862</v>
      </c>
      <c r="D179" s="103">
        <v>44862</v>
      </c>
      <c r="E179" s="96">
        <v>1013</v>
      </c>
      <c r="F179" s="115" t="s">
        <v>19</v>
      </c>
      <c r="G179" s="113" t="s">
        <v>86</v>
      </c>
      <c r="H179" s="113" t="s">
        <v>231</v>
      </c>
      <c r="I179" s="106" t="s">
        <v>204</v>
      </c>
      <c r="J179" s="106">
        <v>10584.6</v>
      </c>
      <c r="K179" s="107">
        <v>2990</v>
      </c>
      <c r="L179" s="119"/>
      <c r="M179" s="115">
        <v>286</v>
      </c>
      <c r="N179" s="111">
        <v>3.54</v>
      </c>
      <c r="O179" s="95">
        <f>ROUND(Tabla1333[[#This Row],[Entrada ]]*Tabla1333[[#This Row],[Costo unitario   RD$]],2)</f>
        <v>0</v>
      </c>
      <c r="P179" s="95">
        <f>ROUND(Tabla1333[[#This Row],[Salida ]]*Tabla1333[[#This Row],[Costo unitario   RD$]],2)</f>
        <v>1012.44</v>
      </c>
      <c r="Q179" s="96">
        <f>(Tabla1333[[#This Row],[Existencia ]]+Tabla1333[[#This Row],[Entrada ]]-Tabla1333[[#This Row],[Salida ]])</f>
        <v>2704</v>
      </c>
      <c r="R179" s="97">
        <f t="shared" si="2"/>
        <v>9572.16</v>
      </c>
    </row>
    <row r="180" spans="1:18" s="8" customFormat="1" ht="27" customHeight="1" x14ac:dyDescent="0.2">
      <c r="A180" s="6"/>
      <c r="B180" s="7"/>
      <c r="C180" s="103">
        <v>44862</v>
      </c>
      <c r="D180" s="103">
        <v>44862</v>
      </c>
      <c r="E180" s="96">
        <v>2053</v>
      </c>
      <c r="F180" s="115" t="s">
        <v>19</v>
      </c>
      <c r="G180" s="113" t="s">
        <v>232</v>
      </c>
      <c r="H180" s="113" t="s">
        <v>233</v>
      </c>
      <c r="I180" s="106" t="s">
        <v>204</v>
      </c>
      <c r="J180" s="106">
        <v>3948.2799999999997</v>
      </c>
      <c r="K180" s="107">
        <v>239</v>
      </c>
      <c r="L180" s="119"/>
      <c r="M180" s="115">
        <v>27</v>
      </c>
      <c r="N180" s="111">
        <v>16.52</v>
      </c>
      <c r="O180" s="95">
        <f>ROUND(Tabla1333[[#This Row],[Entrada ]]*Tabla1333[[#This Row],[Costo unitario   RD$]],2)</f>
        <v>0</v>
      </c>
      <c r="P180" s="95">
        <f>ROUND(Tabla1333[[#This Row],[Salida ]]*Tabla1333[[#This Row],[Costo unitario   RD$]],2)</f>
        <v>446.04</v>
      </c>
      <c r="Q180" s="96">
        <f>(Tabla1333[[#This Row],[Existencia ]]+Tabla1333[[#This Row],[Entrada ]]-Tabla1333[[#This Row],[Salida ]])</f>
        <v>212</v>
      </c>
      <c r="R180" s="97">
        <f t="shared" si="2"/>
        <v>3502.24</v>
      </c>
    </row>
    <row r="181" spans="1:18" s="8" customFormat="1" ht="42" customHeight="1" x14ac:dyDescent="0.2">
      <c r="A181" s="6"/>
      <c r="B181" s="7"/>
      <c r="C181" s="103">
        <v>44862</v>
      </c>
      <c r="D181" s="103">
        <v>44862</v>
      </c>
      <c r="E181" s="96">
        <v>2053</v>
      </c>
      <c r="F181" s="115" t="s">
        <v>19</v>
      </c>
      <c r="G181" s="113" t="s">
        <v>232</v>
      </c>
      <c r="H181" s="113" t="s">
        <v>234</v>
      </c>
      <c r="I181" s="115" t="s">
        <v>204</v>
      </c>
      <c r="J181" s="117">
        <v>1916.32</v>
      </c>
      <c r="K181" s="118">
        <v>116</v>
      </c>
      <c r="L181" s="119"/>
      <c r="M181" s="115">
        <v>8</v>
      </c>
      <c r="N181" s="111">
        <v>16.52</v>
      </c>
      <c r="O181" s="95">
        <f>ROUND(Tabla1333[[#This Row],[Entrada ]]*Tabla1333[[#This Row],[Costo unitario   RD$]],2)</f>
        <v>0</v>
      </c>
      <c r="P181" s="95">
        <f>ROUND(Tabla1333[[#This Row],[Salida ]]*Tabla1333[[#This Row],[Costo unitario   RD$]],2)</f>
        <v>132.16</v>
      </c>
      <c r="Q181" s="96">
        <f>(Tabla1333[[#This Row],[Existencia ]]+Tabla1333[[#This Row],[Entrada ]]-Tabla1333[[#This Row],[Salida ]])</f>
        <v>108</v>
      </c>
      <c r="R181" s="97">
        <f t="shared" si="2"/>
        <v>1784.1599999999999</v>
      </c>
    </row>
    <row r="182" spans="1:18" s="8" customFormat="1" ht="39" customHeight="1" x14ac:dyDescent="0.2">
      <c r="A182" s="6"/>
      <c r="B182" s="7"/>
      <c r="C182" s="103">
        <v>44862</v>
      </c>
      <c r="D182" s="103">
        <v>44862</v>
      </c>
      <c r="E182" s="96">
        <v>1045</v>
      </c>
      <c r="F182" s="115" t="s">
        <v>19</v>
      </c>
      <c r="G182" s="113" t="s">
        <v>235</v>
      </c>
      <c r="H182" s="113" t="s">
        <v>236</v>
      </c>
      <c r="I182" s="106" t="s">
        <v>204</v>
      </c>
      <c r="J182" s="106">
        <v>8169.1399999999994</v>
      </c>
      <c r="K182" s="107">
        <v>43</v>
      </c>
      <c r="L182" s="119"/>
      <c r="M182" s="115"/>
      <c r="N182" s="111">
        <v>189.98</v>
      </c>
      <c r="O182" s="95">
        <f>ROUND(Tabla1333[[#This Row],[Entrada ]]*Tabla1333[[#This Row],[Costo unitario   RD$]],2)</f>
        <v>0</v>
      </c>
      <c r="P182" s="95">
        <f>ROUND(Tabla1333[[#This Row],[Salida ]]*Tabla1333[[#This Row],[Costo unitario   RD$]],2)</f>
        <v>0</v>
      </c>
      <c r="Q182" s="96">
        <f>(Tabla1333[[#This Row],[Existencia ]]+Tabla1333[[#This Row],[Entrada ]]-Tabla1333[[#This Row],[Salida ]])</f>
        <v>43</v>
      </c>
      <c r="R182" s="97">
        <f t="shared" si="2"/>
        <v>8169.1399999999994</v>
      </c>
    </row>
    <row r="183" spans="1:18" s="8" customFormat="1" ht="39" customHeight="1" x14ac:dyDescent="0.2">
      <c r="A183" s="6"/>
      <c r="B183" s="7"/>
      <c r="C183" s="103">
        <v>44862</v>
      </c>
      <c r="D183" s="103">
        <v>44862</v>
      </c>
      <c r="E183" s="96">
        <v>1046</v>
      </c>
      <c r="F183" s="115" t="s">
        <v>19</v>
      </c>
      <c r="G183" s="113" t="s">
        <v>235</v>
      </c>
      <c r="H183" s="113" t="s">
        <v>237</v>
      </c>
      <c r="I183" s="115" t="s">
        <v>204</v>
      </c>
      <c r="J183" s="117">
        <v>11505</v>
      </c>
      <c r="K183" s="118">
        <v>50</v>
      </c>
      <c r="L183" s="119"/>
      <c r="M183" s="115"/>
      <c r="N183" s="111">
        <v>230.1</v>
      </c>
      <c r="O183" s="95">
        <f>ROUND(Tabla1333[[#This Row],[Entrada ]]*Tabla1333[[#This Row],[Costo unitario   RD$]],2)</f>
        <v>0</v>
      </c>
      <c r="P183" s="95">
        <f>ROUND(Tabla1333[[#This Row],[Salida ]]*Tabla1333[[#This Row],[Costo unitario   RD$]],2)</f>
        <v>0</v>
      </c>
      <c r="Q183" s="96">
        <f>(Tabla1333[[#This Row],[Existencia ]]+Tabla1333[[#This Row],[Entrada ]]-Tabla1333[[#This Row],[Salida ]])</f>
        <v>50</v>
      </c>
      <c r="R183" s="97">
        <f t="shared" si="2"/>
        <v>11505</v>
      </c>
    </row>
    <row r="184" spans="1:18" s="15" customFormat="1" ht="39" customHeight="1" x14ac:dyDescent="0.2">
      <c r="A184" s="13"/>
      <c r="B184" s="14"/>
      <c r="C184" s="87">
        <v>44862</v>
      </c>
      <c r="D184" s="87">
        <v>44862</v>
      </c>
      <c r="E184" s="89">
        <v>2086</v>
      </c>
      <c r="F184" s="120" t="s">
        <v>19</v>
      </c>
      <c r="G184" s="101" t="s">
        <v>96</v>
      </c>
      <c r="H184" s="101" t="s">
        <v>238</v>
      </c>
      <c r="I184" s="120" t="s">
        <v>204</v>
      </c>
      <c r="J184" s="121">
        <v>2794.24</v>
      </c>
      <c r="K184" s="122">
        <v>64</v>
      </c>
      <c r="L184" s="123"/>
      <c r="M184" s="120"/>
      <c r="N184" s="94">
        <v>43.66</v>
      </c>
      <c r="O184" s="95">
        <f>ROUND(Tabla1333[[#This Row],[Entrada ]]*Tabla1333[[#This Row],[Costo unitario   RD$]],2)</f>
        <v>0</v>
      </c>
      <c r="P184" s="95">
        <f>ROUND(Tabla1333[[#This Row],[Salida ]]*Tabla1333[[#This Row],[Costo unitario   RD$]],2)</f>
        <v>0</v>
      </c>
      <c r="Q184" s="96">
        <f>(Tabla1333[[#This Row],[Existencia ]]+Tabla1333[[#This Row],[Entrada ]]-Tabla1333[[#This Row],[Salida ]])</f>
        <v>64</v>
      </c>
      <c r="R184" s="97">
        <f t="shared" si="2"/>
        <v>2794.24</v>
      </c>
    </row>
    <row r="185" spans="1:18" s="15" customFormat="1" ht="39" customHeight="1" x14ac:dyDescent="0.2">
      <c r="A185" s="13"/>
      <c r="B185" s="14"/>
      <c r="C185" s="87">
        <v>44862</v>
      </c>
      <c r="D185" s="87">
        <v>44862</v>
      </c>
      <c r="E185" s="89">
        <v>2049</v>
      </c>
      <c r="F185" s="120" t="s">
        <v>239</v>
      </c>
      <c r="G185" s="101" t="s">
        <v>240</v>
      </c>
      <c r="H185" s="101" t="s">
        <v>241</v>
      </c>
      <c r="I185" s="95" t="s">
        <v>204</v>
      </c>
      <c r="J185" s="95">
        <v>1602.44</v>
      </c>
      <c r="K185" s="88">
        <v>194</v>
      </c>
      <c r="L185" s="123"/>
      <c r="M185" s="120"/>
      <c r="N185" s="94">
        <v>8.26</v>
      </c>
      <c r="O185" s="95">
        <f>ROUND(Tabla1333[[#This Row],[Entrada ]]*Tabla1333[[#This Row],[Costo unitario   RD$]],2)</f>
        <v>0</v>
      </c>
      <c r="P185" s="95">
        <f>ROUND(Tabla1333[[#This Row],[Salida ]]*Tabla1333[[#This Row],[Costo unitario   RD$]],2)</f>
        <v>0</v>
      </c>
      <c r="Q185" s="96">
        <f>(Tabla1333[[#This Row],[Existencia ]]+Tabla1333[[#This Row],[Entrada ]]-Tabla1333[[#This Row],[Salida ]])</f>
        <v>194</v>
      </c>
      <c r="R185" s="97">
        <f t="shared" si="2"/>
        <v>1602.44</v>
      </c>
    </row>
    <row r="186" spans="1:18" s="15" customFormat="1" ht="39" customHeight="1" x14ac:dyDescent="0.2">
      <c r="A186" s="13"/>
      <c r="B186" s="14"/>
      <c r="C186" s="87">
        <v>44862</v>
      </c>
      <c r="D186" s="87">
        <v>44862</v>
      </c>
      <c r="E186" s="89">
        <v>2028</v>
      </c>
      <c r="F186" s="120" t="s">
        <v>19</v>
      </c>
      <c r="G186" s="101" t="s">
        <v>242</v>
      </c>
      <c r="H186" s="101" t="s">
        <v>243</v>
      </c>
      <c r="I186" s="95" t="s">
        <v>204</v>
      </c>
      <c r="J186" s="95">
        <v>2145.2399999999998</v>
      </c>
      <c r="K186" s="88">
        <v>9</v>
      </c>
      <c r="L186" s="123"/>
      <c r="M186" s="120"/>
      <c r="N186" s="94">
        <v>238.35999999999999</v>
      </c>
      <c r="O186" s="95">
        <f>ROUND(Tabla1333[[#This Row],[Entrada ]]*Tabla1333[[#This Row],[Costo unitario   RD$]],2)</f>
        <v>0</v>
      </c>
      <c r="P186" s="95">
        <f>ROUND(Tabla1333[[#This Row],[Salida ]]*Tabla1333[[#This Row],[Costo unitario   RD$]],2)</f>
        <v>0</v>
      </c>
      <c r="Q186" s="96">
        <f>(Tabla1333[[#This Row],[Existencia ]]+Tabla1333[[#This Row],[Entrada ]]-Tabla1333[[#This Row],[Salida ]])</f>
        <v>9</v>
      </c>
      <c r="R186" s="97">
        <f t="shared" si="2"/>
        <v>2145.2399999999998</v>
      </c>
    </row>
    <row r="187" spans="1:18" s="15" customFormat="1" ht="39" customHeight="1" x14ac:dyDescent="0.2">
      <c r="A187" s="13"/>
      <c r="B187" s="14"/>
      <c r="C187" s="87">
        <v>44862</v>
      </c>
      <c r="D187" s="99">
        <v>44862</v>
      </c>
      <c r="E187" s="89">
        <v>2022</v>
      </c>
      <c r="F187" s="120" t="s">
        <v>19</v>
      </c>
      <c r="G187" s="101" t="s">
        <v>244</v>
      </c>
      <c r="H187" s="101" t="s">
        <v>245</v>
      </c>
      <c r="I187" s="95" t="s">
        <v>204</v>
      </c>
      <c r="J187" s="95">
        <v>1770</v>
      </c>
      <c r="K187" s="88">
        <v>50</v>
      </c>
      <c r="L187" s="123"/>
      <c r="M187" s="120"/>
      <c r="N187" s="94">
        <v>35.4</v>
      </c>
      <c r="O187" s="95">
        <f>ROUND(Tabla1333[[#This Row],[Entrada ]]*Tabla1333[[#This Row],[Costo unitario   RD$]],2)</f>
        <v>0</v>
      </c>
      <c r="P187" s="95">
        <f>ROUND(Tabla1333[[#This Row],[Salida ]]*Tabla1333[[#This Row],[Costo unitario   RD$]],2)</f>
        <v>0</v>
      </c>
      <c r="Q187" s="96">
        <f>(Tabla1333[[#This Row],[Existencia ]]+Tabla1333[[#This Row],[Entrada ]]-Tabla1333[[#This Row],[Salida ]])</f>
        <v>50</v>
      </c>
      <c r="R187" s="97">
        <f t="shared" si="2"/>
        <v>1770</v>
      </c>
    </row>
    <row r="188" spans="1:18" s="15" customFormat="1" ht="39" customHeight="1" x14ac:dyDescent="0.2">
      <c r="A188" s="13"/>
      <c r="B188" s="14"/>
      <c r="C188" s="87">
        <v>44862</v>
      </c>
      <c r="D188" s="99">
        <v>44862</v>
      </c>
      <c r="E188" s="89">
        <v>2084</v>
      </c>
      <c r="F188" s="120" t="s">
        <v>247</v>
      </c>
      <c r="G188" s="101" t="s">
        <v>248</v>
      </c>
      <c r="H188" s="101" t="s">
        <v>249</v>
      </c>
      <c r="I188" s="120" t="s">
        <v>204</v>
      </c>
      <c r="J188" s="121">
        <v>3186</v>
      </c>
      <c r="K188" s="122">
        <v>100</v>
      </c>
      <c r="L188" s="123"/>
      <c r="M188" s="120"/>
      <c r="N188" s="94">
        <v>31.86</v>
      </c>
      <c r="O188" s="95">
        <f>ROUND(Tabla1333[[#This Row],[Entrada ]]*Tabla1333[[#This Row],[Costo unitario   RD$]],2)</f>
        <v>0</v>
      </c>
      <c r="P188" s="95">
        <f>ROUND(Tabla1333[[#This Row],[Salida ]]*Tabla1333[[#This Row],[Costo unitario   RD$]],2)</f>
        <v>0</v>
      </c>
      <c r="Q188" s="96">
        <f>(Tabla1333[[#This Row],[Existencia ]]+Tabla1333[[#This Row],[Entrada ]]-Tabla1333[[#This Row],[Salida ]])</f>
        <v>100</v>
      </c>
      <c r="R188" s="97">
        <f t="shared" si="2"/>
        <v>3186</v>
      </c>
    </row>
    <row r="189" spans="1:18" s="15" customFormat="1" ht="27" customHeight="1" x14ac:dyDescent="0.2">
      <c r="A189" s="13"/>
      <c r="B189" s="14"/>
      <c r="C189" s="87">
        <v>44862</v>
      </c>
      <c r="D189" s="99">
        <v>44862</v>
      </c>
      <c r="E189" s="89">
        <v>2046</v>
      </c>
      <c r="F189" s="120" t="s">
        <v>247</v>
      </c>
      <c r="G189" s="101" t="s">
        <v>248</v>
      </c>
      <c r="H189" s="101" t="s">
        <v>250</v>
      </c>
      <c r="I189" s="120" t="s">
        <v>204</v>
      </c>
      <c r="J189" s="121">
        <v>3504.6</v>
      </c>
      <c r="K189" s="122">
        <v>110</v>
      </c>
      <c r="L189" s="123"/>
      <c r="M189" s="120">
        <v>26</v>
      </c>
      <c r="N189" s="94">
        <v>31.86</v>
      </c>
      <c r="O189" s="95">
        <f>ROUND(Tabla1333[[#This Row],[Entrada ]]*Tabla1333[[#This Row],[Costo unitario   RD$]],2)</f>
        <v>0</v>
      </c>
      <c r="P189" s="95">
        <f>ROUND(Tabla1333[[#This Row],[Salida ]]*Tabla1333[[#This Row],[Costo unitario   RD$]],2)</f>
        <v>828.36</v>
      </c>
      <c r="Q189" s="96">
        <f>(Tabla1333[[#This Row],[Existencia ]]+Tabla1333[[#This Row],[Entrada ]]-Tabla1333[[#This Row],[Salida ]])</f>
        <v>84</v>
      </c>
      <c r="R189" s="97">
        <f t="shared" si="2"/>
        <v>2676.24</v>
      </c>
    </row>
    <row r="190" spans="1:18" s="15" customFormat="1" ht="27" customHeight="1" x14ac:dyDescent="0.2">
      <c r="A190" s="13"/>
      <c r="B190" s="14"/>
      <c r="C190" s="87">
        <v>44862</v>
      </c>
      <c r="D190" s="99">
        <v>44862</v>
      </c>
      <c r="E190" s="89">
        <v>1042</v>
      </c>
      <c r="F190" s="120" t="s">
        <v>19</v>
      </c>
      <c r="G190" s="101" t="s">
        <v>235</v>
      </c>
      <c r="H190" s="101" t="s">
        <v>251</v>
      </c>
      <c r="I190" s="120" t="s">
        <v>204</v>
      </c>
      <c r="J190" s="121">
        <v>23081.98</v>
      </c>
      <c r="K190" s="122">
        <v>631</v>
      </c>
      <c r="L190" s="123"/>
      <c r="M190" s="120">
        <v>11</v>
      </c>
      <c r="N190" s="94">
        <v>36.58</v>
      </c>
      <c r="O190" s="95">
        <f>ROUND(Tabla1333[[#This Row],[Entrada ]]*Tabla1333[[#This Row],[Costo unitario   RD$]],2)</f>
        <v>0</v>
      </c>
      <c r="P190" s="95">
        <f>ROUND(Tabla1333[[#This Row],[Salida ]]*Tabla1333[[#This Row],[Costo unitario   RD$]],2)</f>
        <v>402.38</v>
      </c>
      <c r="Q190" s="96">
        <f>(Tabla1333[[#This Row],[Existencia ]]+Tabla1333[[#This Row],[Entrada ]]-Tabla1333[[#This Row],[Salida ]])</f>
        <v>620</v>
      </c>
      <c r="R190" s="97">
        <f t="shared" si="2"/>
        <v>22679.599999999999</v>
      </c>
    </row>
    <row r="191" spans="1:18" s="15" customFormat="1" ht="27" customHeight="1" x14ac:dyDescent="0.2">
      <c r="A191" s="13"/>
      <c r="B191" s="14"/>
      <c r="C191" s="87">
        <v>44862</v>
      </c>
      <c r="D191" s="99">
        <v>44862</v>
      </c>
      <c r="E191" s="89">
        <v>2055</v>
      </c>
      <c r="F191" s="120" t="s">
        <v>19</v>
      </c>
      <c r="G191" s="101" t="s">
        <v>221</v>
      </c>
      <c r="H191" s="101" t="s">
        <v>222</v>
      </c>
      <c r="I191" s="120" t="s">
        <v>204</v>
      </c>
      <c r="J191" s="121">
        <v>10761.599999999999</v>
      </c>
      <c r="K191" s="122">
        <v>96</v>
      </c>
      <c r="L191" s="123"/>
      <c r="M191" s="120"/>
      <c r="N191" s="94">
        <v>112.1</v>
      </c>
      <c r="O191" s="95">
        <f>ROUND(Tabla1333[[#This Row],[Entrada ]]*Tabla1333[[#This Row],[Costo unitario   RD$]],2)</f>
        <v>0</v>
      </c>
      <c r="P191" s="95">
        <f>ROUND(Tabla1333[[#This Row],[Salida ]]*Tabla1333[[#This Row],[Costo unitario   RD$]],2)</f>
        <v>0</v>
      </c>
      <c r="Q191" s="96">
        <f>(Tabla1333[[#This Row],[Existencia ]]+Tabla1333[[#This Row],[Entrada ]]-Tabla1333[[#This Row],[Salida ]])</f>
        <v>96</v>
      </c>
      <c r="R191" s="97">
        <f t="shared" si="2"/>
        <v>10761.599999999999</v>
      </c>
    </row>
    <row r="192" spans="1:18" s="15" customFormat="1" ht="27" customHeight="1" x14ac:dyDescent="0.2">
      <c r="A192" s="13"/>
      <c r="B192" s="14"/>
      <c r="C192" s="87">
        <v>44862</v>
      </c>
      <c r="D192" s="99">
        <v>44862</v>
      </c>
      <c r="E192" s="89">
        <v>2078</v>
      </c>
      <c r="F192" s="120" t="s">
        <v>19</v>
      </c>
      <c r="G192" s="101" t="s">
        <v>252</v>
      </c>
      <c r="H192" s="101" t="s">
        <v>253</v>
      </c>
      <c r="I192" s="120" t="s">
        <v>204</v>
      </c>
      <c r="J192" s="121">
        <v>1505.6799999999998</v>
      </c>
      <c r="K192" s="122">
        <v>11</v>
      </c>
      <c r="L192" s="123"/>
      <c r="M192" s="120"/>
      <c r="N192" s="94">
        <v>136.88</v>
      </c>
      <c r="O192" s="95">
        <f>ROUND(Tabla1333[[#This Row],[Entrada ]]*Tabla1333[[#This Row],[Costo unitario   RD$]],2)</f>
        <v>0</v>
      </c>
      <c r="P192" s="95">
        <f>ROUND(Tabla1333[[#This Row],[Salida ]]*Tabla1333[[#This Row],[Costo unitario   RD$]],2)</f>
        <v>0</v>
      </c>
      <c r="Q192" s="96">
        <f>(Tabla1333[[#This Row],[Existencia ]]+Tabla1333[[#This Row],[Entrada ]]-Tabla1333[[#This Row],[Salida ]])</f>
        <v>11</v>
      </c>
      <c r="R192" s="97">
        <f t="shared" si="2"/>
        <v>1505.6799999999998</v>
      </c>
    </row>
    <row r="193" spans="1:18" s="15" customFormat="1" ht="41.25" customHeight="1" x14ac:dyDescent="0.2">
      <c r="A193" s="13"/>
      <c r="B193" s="14"/>
      <c r="C193" s="87">
        <v>44862</v>
      </c>
      <c r="D193" s="99">
        <v>44862</v>
      </c>
      <c r="E193" s="89">
        <v>2009</v>
      </c>
      <c r="F193" s="120" t="s">
        <v>19</v>
      </c>
      <c r="G193" s="101" t="s">
        <v>20</v>
      </c>
      <c r="H193" s="101" t="s">
        <v>254</v>
      </c>
      <c r="I193" s="120" t="s">
        <v>224</v>
      </c>
      <c r="J193" s="121">
        <v>4571.91</v>
      </c>
      <c r="K193" s="122">
        <v>287</v>
      </c>
      <c r="L193" s="123"/>
      <c r="M193" s="120"/>
      <c r="N193" s="94">
        <v>15.93</v>
      </c>
      <c r="O193" s="95">
        <f>ROUND(Tabla1333[[#This Row],[Entrada ]]*Tabla1333[[#This Row],[Costo unitario   RD$]],2)</f>
        <v>0</v>
      </c>
      <c r="P193" s="95">
        <f>ROUND(Tabla1333[[#This Row],[Salida ]]*Tabla1333[[#This Row],[Costo unitario   RD$]],2)</f>
        <v>0</v>
      </c>
      <c r="Q193" s="96">
        <f>(Tabla1333[[#This Row],[Existencia ]]+Tabla1333[[#This Row],[Entrada ]]-Tabla1333[[#This Row],[Salida ]])</f>
        <v>287</v>
      </c>
      <c r="R193" s="97">
        <f t="shared" si="2"/>
        <v>4571.91</v>
      </c>
    </row>
    <row r="194" spans="1:18" s="15" customFormat="1" ht="27" customHeight="1" x14ac:dyDescent="0.2">
      <c r="A194" s="13"/>
      <c r="B194" s="14"/>
      <c r="C194" s="87">
        <v>44862</v>
      </c>
      <c r="D194" s="99">
        <v>44862</v>
      </c>
      <c r="E194" s="89">
        <v>2010</v>
      </c>
      <c r="F194" s="120" t="s">
        <v>19</v>
      </c>
      <c r="G194" s="101" t="s">
        <v>20</v>
      </c>
      <c r="H194" s="101" t="s">
        <v>255</v>
      </c>
      <c r="I194" s="120" t="s">
        <v>224</v>
      </c>
      <c r="J194" s="121">
        <v>4191.3599999999997</v>
      </c>
      <c r="K194" s="122">
        <v>111</v>
      </c>
      <c r="L194" s="123"/>
      <c r="M194" s="120"/>
      <c r="N194" s="94">
        <v>37.76</v>
      </c>
      <c r="O194" s="95">
        <f>ROUND(Tabla1333[[#This Row],[Entrada ]]*Tabla1333[[#This Row],[Costo unitario   RD$]],2)</f>
        <v>0</v>
      </c>
      <c r="P194" s="95">
        <f>ROUND(Tabla1333[[#This Row],[Salida ]]*Tabla1333[[#This Row],[Costo unitario   RD$]],2)</f>
        <v>0</v>
      </c>
      <c r="Q194" s="96">
        <f>(Tabla1333[[#This Row],[Existencia ]]+Tabla1333[[#This Row],[Entrada ]]-Tabla1333[[#This Row],[Salida ]])</f>
        <v>111</v>
      </c>
      <c r="R194" s="97">
        <f t="shared" si="2"/>
        <v>4191.3599999999997</v>
      </c>
    </row>
    <row r="195" spans="1:18" s="15" customFormat="1" ht="45.75" customHeight="1" x14ac:dyDescent="0.2">
      <c r="A195" s="13"/>
      <c r="B195" s="14"/>
      <c r="C195" s="87">
        <v>44862</v>
      </c>
      <c r="D195" s="99">
        <v>44862</v>
      </c>
      <c r="E195" s="89">
        <v>2017</v>
      </c>
      <c r="F195" s="120" t="s">
        <v>19</v>
      </c>
      <c r="G195" s="101" t="s">
        <v>24</v>
      </c>
      <c r="H195" s="101" t="s">
        <v>256</v>
      </c>
      <c r="I195" s="120" t="s">
        <v>204</v>
      </c>
      <c r="J195" s="121">
        <v>2596</v>
      </c>
      <c r="K195" s="122">
        <v>50</v>
      </c>
      <c r="L195" s="123"/>
      <c r="M195" s="120"/>
      <c r="N195" s="94">
        <v>51.92</v>
      </c>
      <c r="O195" s="95">
        <f>ROUND(Tabla1333[[#This Row],[Entrada ]]*Tabla1333[[#This Row],[Costo unitario   RD$]],2)</f>
        <v>0</v>
      </c>
      <c r="P195" s="95">
        <f>ROUND(Tabla1333[[#This Row],[Salida ]]*Tabla1333[[#This Row],[Costo unitario   RD$]],2)</f>
        <v>0</v>
      </c>
      <c r="Q195" s="96">
        <f>(Tabla1333[[#This Row],[Existencia ]]+Tabla1333[[#This Row],[Entrada ]]-Tabla1333[[#This Row],[Salida ]])</f>
        <v>50</v>
      </c>
      <c r="R195" s="97">
        <f t="shared" si="2"/>
        <v>2596</v>
      </c>
    </row>
    <row r="196" spans="1:18" s="15" customFormat="1" ht="27" customHeight="1" x14ac:dyDescent="0.2">
      <c r="A196" s="13"/>
      <c r="B196" s="14"/>
      <c r="C196" s="87">
        <v>44862</v>
      </c>
      <c r="D196" s="99">
        <v>44862</v>
      </c>
      <c r="E196" s="89">
        <v>2017</v>
      </c>
      <c r="F196" s="120" t="s">
        <v>19</v>
      </c>
      <c r="G196" s="101" t="s">
        <v>24</v>
      </c>
      <c r="H196" s="101" t="s">
        <v>257</v>
      </c>
      <c r="I196" s="120" t="s">
        <v>204</v>
      </c>
      <c r="J196" s="121">
        <v>2596</v>
      </c>
      <c r="K196" s="122">
        <v>50</v>
      </c>
      <c r="L196" s="123"/>
      <c r="M196" s="120">
        <v>7</v>
      </c>
      <c r="N196" s="94">
        <v>51.92</v>
      </c>
      <c r="O196" s="95">
        <f>ROUND(Tabla1333[[#This Row],[Entrada ]]*Tabla1333[[#This Row],[Costo unitario   RD$]],2)</f>
        <v>0</v>
      </c>
      <c r="P196" s="95">
        <f>ROUND(Tabla1333[[#This Row],[Salida ]]*Tabla1333[[#This Row],[Costo unitario   RD$]],2)</f>
        <v>363.44</v>
      </c>
      <c r="Q196" s="96">
        <f>(Tabla1333[[#This Row],[Existencia ]]+Tabla1333[[#This Row],[Entrada ]]-Tabla1333[[#This Row],[Salida ]])</f>
        <v>43</v>
      </c>
      <c r="R196" s="97">
        <f t="shared" si="2"/>
        <v>2232.56</v>
      </c>
    </row>
    <row r="197" spans="1:18" s="15" customFormat="1" ht="27" customHeight="1" x14ac:dyDescent="0.2">
      <c r="A197" s="13"/>
      <c r="B197" s="14"/>
      <c r="C197" s="87">
        <v>44862</v>
      </c>
      <c r="D197" s="99">
        <v>44862</v>
      </c>
      <c r="E197" s="89">
        <v>2070</v>
      </c>
      <c r="F197" s="120" t="s">
        <v>19</v>
      </c>
      <c r="G197" s="101" t="s">
        <v>260</v>
      </c>
      <c r="H197" s="101" t="s">
        <v>261</v>
      </c>
      <c r="I197" s="120" t="s">
        <v>204</v>
      </c>
      <c r="J197" s="121">
        <v>443.67999999999995</v>
      </c>
      <c r="K197" s="122">
        <v>94</v>
      </c>
      <c r="L197" s="123"/>
      <c r="M197" s="120"/>
      <c r="N197" s="94">
        <v>4.72</v>
      </c>
      <c r="O197" s="95">
        <f>ROUND(Tabla1333[[#This Row],[Entrada ]]*Tabla1333[[#This Row],[Costo unitario   RD$]],2)</f>
        <v>0</v>
      </c>
      <c r="P197" s="95">
        <f>ROUND(Tabla1333[[#This Row],[Salida ]]*Tabla1333[[#This Row],[Costo unitario   RD$]],2)</f>
        <v>0</v>
      </c>
      <c r="Q197" s="96">
        <f>(Tabla1333[[#This Row],[Existencia ]]+Tabla1333[[#This Row],[Entrada ]]-Tabla1333[[#This Row],[Salida ]])</f>
        <v>94</v>
      </c>
      <c r="R197" s="97">
        <f t="shared" si="2"/>
        <v>443.67999999999995</v>
      </c>
    </row>
    <row r="198" spans="1:18" s="15" customFormat="1" ht="27" customHeight="1" x14ac:dyDescent="0.2">
      <c r="A198" s="13"/>
      <c r="B198" s="14"/>
      <c r="C198" s="87">
        <v>44862</v>
      </c>
      <c r="D198" s="99">
        <v>44862</v>
      </c>
      <c r="E198" s="89">
        <v>3076</v>
      </c>
      <c r="F198" s="120" t="s">
        <v>19</v>
      </c>
      <c r="G198" s="101" t="s">
        <v>262</v>
      </c>
      <c r="H198" s="101" t="s">
        <v>263</v>
      </c>
      <c r="I198" s="120" t="s">
        <v>204</v>
      </c>
      <c r="J198" s="121">
        <v>1475</v>
      </c>
      <c r="K198" s="122">
        <v>50</v>
      </c>
      <c r="L198" s="123"/>
      <c r="M198" s="120"/>
      <c r="N198" s="94">
        <v>29.5</v>
      </c>
      <c r="O198" s="95">
        <f>ROUND(Tabla1333[[#This Row],[Entrada ]]*Tabla1333[[#This Row],[Costo unitario   RD$]],2)</f>
        <v>0</v>
      </c>
      <c r="P198" s="95">
        <f>ROUND(Tabla1333[[#This Row],[Salida ]]*Tabla1333[[#This Row],[Costo unitario   RD$]],2)</f>
        <v>0</v>
      </c>
      <c r="Q198" s="96">
        <f>(Tabla1333[[#This Row],[Existencia ]]+Tabla1333[[#This Row],[Entrada ]]-Tabla1333[[#This Row],[Salida ]])</f>
        <v>50</v>
      </c>
      <c r="R198" s="97">
        <f t="shared" si="2"/>
        <v>1475</v>
      </c>
    </row>
    <row r="199" spans="1:18" s="15" customFormat="1" ht="27" customHeight="1" x14ac:dyDescent="0.2">
      <c r="A199" s="13"/>
      <c r="B199" s="14"/>
      <c r="C199" s="87">
        <v>44862</v>
      </c>
      <c r="D199" s="99">
        <v>44862</v>
      </c>
      <c r="E199" s="89"/>
      <c r="F199" s="120" t="s">
        <v>19</v>
      </c>
      <c r="G199" s="101" t="s">
        <v>262</v>
      </c>
      <c r="H199" s="101" t="s">
        <v>264</v>
      </c>
      <c r="I199" s="120" t="s">
        <v>204</v>
      </c>
      <c r="J199" s="121">
        <v>590</v>
      </c>
      <c r="K199" s="122">
        <v>20</v>
      </c>
      <c r="L199" s="123"/>
      <c r="M199" s="120">
        <v>3</v>
      </c>
      <c r="N199" s="94">
        <v>29.5</v>
      </c>
      <c r="O199" s="95">
        <f>ROUND(Tabla1333[[#This Row],[Entrada ]]*Tabla1333[[#This Row],[Costo unitario   RD$]],2)</f>
        <v>0</v>
      </c>
      <c r="P199" s="95">
        <f>ROUND(Tabla1333[[#This Row],[Salida ]]*Tabla1333[[#This Row],[Costo unitario   RD$]],2)</f>
        <v>88.5</v>
      </c>
      <c r="Q199" s="96">
        <f>(Tabla1333[[#This Row],[Existencia ]]+Tabla1333[[#This Row],[Entrada ]]-Tabla1333[[#This Row],[Salida ]])</f>
        <v>17</v>
      </c>
      <c r="R199" s="97">
        <f t="shared" si="2"/>
        <v>501.5</v>
      </c>
    </row>
    <row r="200" spans="1:18" s="15" customFormat="1" ht="27" customHeight="1" x14ac:dyDescent="0.2">
      <c r="A200" s="13"/>
      <c r="B200" s="14"/>
      <c r="C200" s="87">
        <v>44862</v>
      </c>
      <c r="D200" s="99">
        <v>44862</v>
      </c>
      <c r="E200" s="89">
        <v>3123</v>
      </c>
      <c r="F200" s="120" t="s">
        <v>19</v>
      </c>
      <c r="G200" s="101" t="s">
        <v>262</v>
      </c>
      <c r="H200" s="101" t="s">
        <v>265</v>
      </c>
      <c r="I200" s="120" t="s">
        <v>204</v>
      </c>
      <c r="J200" s="121">
        <v>560.5</v>
      </c>
      <c r="K200" s="122">
        <v>19</v>
      </c>
      <c r="L200" s="123"/>
      <c r="M200" s="120"/>
      <c r="N200" s="94">
        <v>29.5</v>
      </c>
      <c r="O200" s="95">
        <f>ROUND(Tabla1333[[#This Row],[Entrada ]]*Tabla1333[[#This Row],[Costo unitario   RD$]],2)</f>
        <v>0</v>
      </c>
      <c r="P200" s="95">
        <f>ROUND(Tabla1333[[#This Row],[Salida ]]*Tabla1333[[#This Row],[Costo unitario   RD$]],2)</f>
        <v>0</v>
      </c>
      <c r="Q200" s="96">
        <f>(Tabla1333[[#This Row],[Existencia ]]+Tabla1333[[#This Row],[Entrada ]]-Tabla1333[[#This Row],[Salida ]])</f>
        <v>19</v>
      </c>
      <c r="R200" s="97">
        <f t="shared" si="2"/>
        <v>560.5</v>
      </c>
    </row>
    <row r="201" spans="1:18" s="15" customFormat="1" ht="27" customHeight="1" x14ac:dyDescent="0.2">
      <c r="A201" s="13"/>
      <c r="B201" s="14"/>
      <c r="C201" s="87">
        <v>44862</v>
      </c>
      <c r="D201" s="99">
        <v>44862</v>
      </c>
      <c r="E201" s="89">
        <v>2002</v>
      </c>
      <c r="F201" s="120" t="s">
        <v>19</v>
      </c>
      <c r="G201" s="101" t="s">
        <v>84</v>
      </c>
      <c r="H201" s="101" t="s">
        <v>266</v>
      </c>
      <c r="I201" s="120" t="s">
        <v>204</v>
      </c>
      <c r="J201" s="121">
        <v>2250</v>
      </c>
      <c r="K201" s="122">
        <v>500</v>
      </c>
      <c r="L201" s="123"/>
      <c r="M201" s="120"/>
      <c r="N201" s="94">
        <v>4.5</v>
      </c>
      <c r="O201" s="95">
        <f>ROUND(Tabla1333[[#This Row],[Entrada ]]*Tabla1333[[#This Row],[Costo unitario   RD$]],2)</f>
        <v>0</v>
      </c>
      <c r="P201" s="95">
        <f>ROUND(Tabla1333[[#This Row],[Salida ]]*Tabla1333[[#This Row],[Costo unitario   RD$]],2)</f>
        <v>0</v>
      </c>
      <c r="Q201" s="96">
        <f>(Tabla1333[[#This Row],[Existencia ]]+Tabla1333[[#This Row],[Entrada ]]-Tabla1333[[#This Row],[Salida ]])</f>
        <v>500</v>
      </c>
      <c r="R201" s="97">
        <f t="shared" si="2"/>
        <v>2250</v>
      </c>
    </row>
    <row r="202" spans="1:18" s="15" customFormat="1" ht="27" customHeight="1" x14ac:dyDescent="0.2">
      <c r="A202" s="13"/>
      <c r="B202" s="14"/>
      <c r="C202" s="87">
        <v>44862</v>
      </c>
      <c r="D202" s="99">
        <v>44862</v>
      </c>
      <c r="E202" s="89">
        <v>2071</v>
      </c>
      <c r="F202" s="120" t="s">
        <v>19</v>
      </c>
      <c r="G202" s="101" t="s">
        <v>107</v>
      </c>
      <c r="H202" s="101" t="s">
        <v>267</v>
      </c>
      <c r="I202" s="120" t="s">
        <v>204</v>
      </c>
      <c r="J202" s="121">
        <v>4339.2</v>
      </c>
      <c r="K202" s="122">
        <v>904</v>
      </c>
      <c r="L202" s="124"/>
      <c r="M202" s="120"/>
      <c r="N202" s="94">
        <v>4.8</v>
      </c>
      <c r="O202" s="95">
        <f>ROUND(Tabla1333[[#This Row],[Entrada ]]*Tabla1333[[#This Row],[Costo unitario   RD$]],2)</f>
        <v>0</v>
      </c>
      <c r="P202" s="95">
        <f>ROUND(Tabla1333[[#This Row],[Salida ]]*Tabla1333[[#This Row],[Costo unitario   RD$]],2)</f>
        <v>0</v>
      </c>
      <c r="Q202" s="96">
        <f>(Tabla1333[[#This Row],[Existencia ]]+Tabla1333[[#This Row],[Entrada ]]-Tabla1333[[#This Row],[Salida ]])</f>
        <v>904</v>
      </c>
      <c r="R202" s="97">
        <f t="shared" si="2"/>
        <v>4339.2</v>
      </c>
    </row>
    <row r="203" spans="1:18" s="16" customFormat="1" ht="27" customHeight="1" x14ac:dyDescent="0.2">
      <c r="A203" s="1"/>
      <c r="B203" s="9"/>
      <c r="C203" s="87">
        <v>44862</v>
      </c>
      <c r="D203" s="99">
        <v>44862</v>
      </c>
      <c r="E203" s="89">
        <v>1002</v>
      </c>
      <c r="F203" s="120" t="s">
        <v>268</v>
      </c>
      <c r="G203" s="101" t="s">
        <v>269</v>
      </c>
      <c r="H203" s="101" t="s">
        <v>270</v>
      </c>
      <c r="I203" s="120" t="s">
        <v>202</v>
      </c>
      <c r="J203" s="121">
        <v>19189.16</v>
      </c>
      <c r="K203" s="122">
        <v>47</v>
      </c>
      <c r="L203" s="123"/>
      <c r="M203" s="120"/>
      <c r="N203" s="94">
        <v>408.28</v>
      </c>
      <c r="O203" s="95">
        <f>ROUND(Tabla1333[[#This Row],[Entrada ]]*Tabla1333[[#This Row],[Costo unitario   RD$]],2)</f>
        <v>0</v>
      </c>
      <c r="P203" s="95">
        <f>ROUND(Tabla1333[[#This Row],[Salida ]]*Tabla1333[[#This Row],[Costo unitario   RD$]],2)</f>
        <v>0</v>
      </c>
      <c r="Q203" s="96">
        <f>(Tabla1333[[#This Row],[Existencia ]]+Tabla1333[[#This Row],[Entrada ]]-Tabla1333[[#This Row],[Salida ]])</f>
        <v>47</v>
      </c>
      <c r="R203" s="97">
        <f t="shared" si="2"/>
        <v>19189.16</v>
      </c>
    </row>
    <row r="204" spans="1:18" s="16" customFormat="1" ht="27.75" customHeight="1" x14ac:dyDescent="0.2">
      <c r="A204" s="1"/>
      <c r="B204" s="9"/>
      <c r="C204" s="87">
        <v>44862</v>
      </c>
      <c r="D204" s="99">
        <v>44862</v>
      </c>
      <c r="E204" s="89">
        <v>1013</v>
      </c>
      <c r="F204" s="120" t="s">
        <v>19</v>
      </c>
      <c r="G204" s="101" t="s">
        <v>86</v>
      </c>
      <c r="H204" s="101" t="s">
        <v>271</v>
      </c>
      <c r="I204" s="120" t="s">
        <v>204</v>
      </c>
      <c r="J204" s="121">
        <v>23987.571</v>
      </c>
      <c r="K204" s="122">
        <v>6891</v>
      </c>
      <c r="L204" s="123"/>
      <c r="M204" s="120">
        <v>1250</v>
      </c>
      <c r="N204" s="94">
        <v>3.4809999999999999</v>
      </c>
      <c r="O204" s="95">
        <f>ROUND(Tabla1333[[#This Row],[Entrada ]]*Tabla1333[[#This Row],[Costo unitario   RD$]],2)</f>
        <v>0</v>
      </c>
      <c r="P204" s="95">
        <f>ROUND(Tabla1333[[#This Row],[Salida ]]*Tabla1333[[#This Row],[Costo unitario   RD$]],2)</f>
        <v>4351.25</v>
      </c>
      <c r="Q204" s="96">
        <f>(Tabla1333[[#This Row],[Existencia ]]+Tabla1333[[#This Row],[Entrada ]]-Tabla1333[[#This Row],[Salida ]])</f>
        <v>5641</v>
      </c>
      <c r="R204" s="97">
        <f t="shared" si="2"/>
        <v>19636.321</v>
      </c>
    </row>
    <row r="205" spans="1:18" s="19" customFormat="1" ht="27.75" customHeight="1" x14ac:dyDescent="0.2">
      <c r="A205" s="17"/>
      <c r="B205" s="18"/>
      <c r="C205" s="87">
        <v>44862</v>
      </c>
      <c r="D205" s="99">
        <v>44862</v>
      </c>
      <c r="E205" s="89">
        <v>1014</v>
      </c>
      <c r="F205" s="120" t="s">
        <v>19</v>
      </c>
      <c r="G205" s="101" t="s">
        <v>86</v>
      </c>
      <c r="H205" s="101" t="s">
        <v>272</v>
      </c>
      <c r="I205" s="120" t="s">
        <v>204</v>
      </c>
      <c r="J205" s="121">
        <v>48045.116000000002</v>
      </c>
      <c r="K205" s="122">
        <v>8890</v>
      </c>
      <c r="L205" s="123"/>
      <c r="M205" s="120">
        <v>300</v>
      </c>
      <c r="N205" s="94">
        <v>5.4043999999999999</v>
      </c>
      <c r="O205" s="95">
        <f>ROUND(Tabla1333[[#This Row],[Entrada ]]*Tabla1333[[#This Row],[Costo unitario   RD$]],2)</f>
        <v>0</v>
      </c>
      <c r="P205" s="95">
        <f>ROUND(Tabla1333[[#This Row],[Salida ]]*Tabla1333[[#This Row],[Costo unitario   RD$]],2)</f>
        <v>1621.32</v>
      </c>
      <c r="Q205" s="96">
        <f>(Tabla1333[[#This Row],[Existencia ]]+Tabla1333[[#This Row],[Entrada ]]-Tabla1333[[#This Row],[Salida ]])</f>
        <v>8590</v>
      </c>
      <c r="R205" s="97">
        <f t="shared" si="2"/>
        <v>46423.796000000002</v>
      </c>
    </row>
    <row r="206" spans="1:18" s="19" customFormat="1" ht="27.75" customHeight="1" x14ac:dyDescent="0.2">
      <c r="A206" s="17"/>
      <c r="B206" s="18"/>
      <c r="C206" s="87">
        <v>44862</v>
      </c>
      <c r="D206" s="99">
        <v>44862</v>
      </c>
      <c r="E206" s="89">
        <v>1017</v>
      </c>
      <c r="F206" s="120" t="s">
        <v>19</v>
      </c>
      <c r="G206" s="101" t="s">
        <v>86</v>
      </c>
      <c r="H206" s="101" t="s">
        <v>273</v>
      </c>
      <c r="I206" s="120" t="s">
        <v>204</v>
      </c>
      <c r="J206" s="121">
        <v>39686.939999999995</v>
      </c>
      <c r="K206" s="122">
        <v>555</v>
      </c>
      <c r="L206" s="123"/>
      <c r="M206" s="120">
        <v>20</v>
      </c>
      <c r="N206" s="94">
        <v>71.507999999999996</v>
      </c>
      <c r="O206" s="95">
        <f>ROUND(Tabla1333[[#This Row],[Entrada ]]*Tabla1333[[#This Row],[Costo unitario   RD$]],2)</f>
        <v>0</v>
      </c>
      <c r="P206" s="95">
        <f>ROUND(Tabla1333[[#This Row],[Salida ]]*Tabla1333[[#This Row],[Costo unitario   RD$]],2)</f>
        <v>1430.16</v>
      </c>
      <c r="Q206" s="96">
        <f>(Tabla1333[[#This Row],[Existencia ]]+Tabla1333[[#This Row],[Entrada ]]-Tabla1333[[#This Row],[Salida ]])</f>
        <v>535</v>
      </c>
      <c r="R206" s="97">
        <f t="shared" si="2"/>
        <v>38256.78</v>
      </c>
    </row>
    <row r="207" spans="1:18" s="19" customFormat="1" ht="27.75" customHeight="1" x14ac:dyDescent="0.2">
      <c r="A207" s="17"/>
      <c r="B207" s="18"/>
      <c r="C207" s="87">
        <v>44862</v>
      </c>
      <c r="D207" s="99">
        <v>44862</v>
      </c>
      <c r="E207" s="89">
        <v>1017</v>
      </c>
      <c r="F207" s="120" t="s">
        <v>19</v>
      </c>
      <c r="G207" s="101" t="s">
        <v>86</v>
      </c>
      <c r="H207" s="101" t="s">
        <v>274</v>
      </c>
      <c r="I207" s="120" t="s">
        <v>204</v>
      </c>
      <c r="J207" s="121">
        <v>37541.699999999997</v>
      </c>
      <c r="K207" s="122">
        <v>525</v>
      </c>
      <c r="L207" s="123"/>
      <c r="M207" s="120">
        <v>40</v>
      </c>
      <c r="N207" s="94">
        <v>71.507999999999996</v>
      </c>
      <c r="O207" s="95">
        <f>ROUND(Tabla1333[[#This Row],[Entrada ]]*Tabla1333[[#This Row],[Costo unitario   RD$]],2)</f>
        <v>0</v>
      </c>
      <c r="P207" s="95">
        <f>ROUND(Tabla1333[[#This Row],[Salida ]]*Tabla1333[[#This Row],[Costo unitario   RD$]],2)</f>
        <v>2860.32</v>
      </c>
      <c r="Q207" s="96">
        <f>(Tabla1333[[#This Row],[Existencia ]]+Tabla1333[[#This Row],[Entrada ]]-Tabla1333[[#This Row],[Salida ]])</f>
        <v>485</v>
      </c>
      <c r="R207" s="97">
        <f t="shared" si="2"/>
        <v>34681.379999999997</v>
      </c>
    </row>
    <row r="208" spans="1:18" s="19" customFormat="1" ht="27.75" customHeight="1" x14ac:dyDescent="0.2">
      <c r="A208" s="17"/>
      <c r="B208" s="18"/>
      <c r="C208" s="87">
        <v>44862</v>
      </c>
      <c r="D208" s="99">
        <v>44862</v>
      </c>
      <c r="E208" s="89">
        <v>1017</v>
      </c>
      <c r="F208" s="120" t="s">
        <v>19</v>
      </c>
      <c r="G208" s="101" t="s">
        <v>86</v>
      </c>
      <c r="H208" s="101" t="s">
        <v>275</v>
      </c>
      <c r="I208" s="120" t="s">
        <v>204</v>
      </c>
      <c r="J208" s="121">
        <v>37541.699999999997</v>
      </c>
      <c r="K208" s="122">
        <v>525</v>
      </c>
      <c r="L208" s="123"/>
      <c r="M208" s="120">
        <v>75</v>
      </c>
      <c r="N208" s="94">
        <v>71.507999999999996</v>
      </c>
      <c r="O208" s="95">
        <f>ROUND(Tabla1333[[#This Row],[Entrada ]]*Tabla1333[[#This Row],[Costo unitario   RD$]],2)</f>
        <v>0</v>
      </c>
      <c r="P208" s="95">
        <f>ROUND(Tabla1333[[#This Row],[Salida ]]*Tabla1333[[#This Row],[Costo unitario   RD$]],2)</f>
        <v>5363.1</v>
      </c>
      <c r="Q208" s="96">
        <f>(Tabla1333[[#This Row],[Existencia ]]+Tabla1333[[#This Row],[Entrada ]]-Tabla1333[[#This Row],[Salida ]])</f>
        <v>450</v>
      </c>
      <c r="R208" s="97">
        <f t="shared" ref="R208:R271" si="3">(N208*Q208)</f>
        <v>32178.6</v>
      </c>
    </row>
    <row r="209" spans="1:18" s="19" customFormat="1" ht="27.75" customHeight="1" x14ac:dyDescent="0.2">
      <c r="A209" s="17"/>
      <c r="B209" s="18"/>
      <c r="C209" s="87">
        <v>44862</v>
      </c>
      <c r="D209" s="99">
        <v>44862</v>
      </c>
      <c r="E209" s="89">
        <v>1017</v>
      </c>
      <c r="F209" s="120" t="s">
        <v>19</v>
      </c>
      <c r="G209" s="101" t="s">
        <v>86</v>
      </c>
      <c r="H209" s="101" t="s">
        <v>276</v>
      </c>
      <c r="I209" s="120" t="s">
        <v>204</v>
      </c>
      <c r="J209" s="121">
        <v>44692.5</v>
      </c>
      <c r="K209" s="122">
        <v>625</v>
      </c>
      <c r="L209" s="123"/>
      <c r="M209" s="120">
        <v>38</v>
      </c>
      <c r="N209" s="94">
        <v>71.507999999999996</v>
      </c>
      <c r="O209" s="95">
        <f>ROUND(Tabla1333[[#This Row],[Entrada ]]*Tabla1333[[#This Row],[Costo unitario   RD$]],2)</f>
        <v>0</v>
      </c>
      <c r="P209" s="95">
        <f>ROUND(Tabla1333[[#This Row],[Salida ]]*Tabla1333[[#This Row],[Costo unitario   RD$]],2)</f>
        <v>2717.3</v>
      </c>
      <c r="Q209" s="96">
        <f>(Tabla1333[[#This Row],[Existencia ]]+Tabla1333[[#This Row],[Entrada ]]-Tabla1333[[#This Row],[Salida ]])</f>
        <v>587</v>
      </c>
      <c r="R209" s="97">
        <f t="shared" si="3"/>
        <v>41975.195999999996</v>
      </c>
    </row>
    <row r="210" spans="1:18" s="19" customFormat="1" ht="27.75" customHeight="1" x14ac:dyDescent="0.2">
      <c r="A210" s="17"/>
      <c r="B210" s="18"/>
      <c r="C210" s="87">
        <v>44862</v>
      </c>
      <c r="D210" s="99">
        <v>44862</v>
      </c>
      <c r="E210" s="89">
        <v>1017</v>
      </c>
      <c r="F210" s="120" t="s">
        <v>19</v>
      </c>
      <c r="G210" s="101" t="s">
        <v>86</v>
      </c>
      <c r="H210" s="101" t="s">
        <v>277</v>
      </c>
      <c r="I210" s="120" t="s">
        <v>204</v>
      </c>
      <c r="J210" s="121">
        <v>44692.5</v>
      </c>
      <c r="K210" s="122">
        <v>625</v>
      </c>
      <c r="L210" s="123"/>
      <c r="M210" s="120"/>
      <c r="N210" s="94">
        <v>71.507999999999996</v>
      </c>
      <c r="O210" s="95">
        <f>ROUND(Tabla1333[[#This Row],[Entrada ]]*Tabla1333[[#This Row],[Costo unitario   RD$]],2)</f>
        <v>0</v>
      </c>
      <c r="P210" s="95">
        <f>ROUND(Tabla1333[[#This Row],[Salida ]]*Tabla1333[[#This Row],[Costo unitario   RD$]],2)</f>
        <v>0</v>
      </c>
      <c r="Q210" s="96">
        <f>(Tabla1333[[#This Row],[Existencia ]]+Tabla1333[[#This Row],[Entrada ]]-Tabla1333[[#This Row],[Salida ]])</f>
        <v>625</v>
      </c>
      <c r="R210" s="97">
        <f t="shared" si="3"/>
        <v>44692.5</v>
      </c>
    </row>
    <row r="211" spans="1:18" s="19" customFormat="1" ht="27.75" customHeight="1" x14ac:dyDescent="0.2">
      <c r="A211" s="17"/>
      <c r="B211" s="18"/>
      <c r="C211" s="87">
        <v>44862</v>
      </c>
      <c r="D211" s="99">
        <v>44862</v>
      </c>
      <c r="E211" s="89">
        <v>1019</v>
      </c>
      <c r="F211" s="120" t="s">
        <v>19</v>
      </c>
      <c r="G211" s="101" t="s">
        <v>278</v>
      </c>
      <c r="H211" s="101" t="s">
        <v>279</v>
      </c>
      <c r="I211" s="120" t="s">
        <v>204</v>
      </c>
      <c r="J211" s="121">
        <v>11652.499999999998</v>
      </c>
      <c r="K211" s="122">
        <v>625</v>
      </c>
      <c r="L211" s="123"/>
      <c r="M211" s="120"/>
      <c r="N211" s="94">
        <v>18.643999999999998</v>
      </c>
      <c r="O211" s="95">
        <f>ROUND(Tabla1333[[#This Row],[Entrada ]]*Tabla1333[[#This Row],[Costo unitario   RD$]],2)</f>
        <v>0</v>
      </c>
      <c r="P211" s="95">
        <f>ROUND(Tabla1333[[#This Row],[Salida ]]*Tabla1333[[#This Row],[Costo unitario   RD$]],2)</f>
        <v>0</v>
      </c>
      <c r="Q211" s="96">
        <f>(Tabla1333[[#This Row],[Existencia ]]+Tabla1333[[#This Row],[Entrada ]]-Tabla1333[[#This Row],[Salida ]])</f>
        <v>625</v>
      </c>
      <c r="R211" s="97">
        <f t="shared" si="3"/>
        <v>11652.499999999998</v>
      </c>
    </row>
    <row r="212" spans="1:18" s="19" customFormat="1" ht="27.75" customHeight="1" x14ac:dyDescent="0.2">
      <c r="A212" s="17"/>
      <c r="B212" s="18"/>
      <c r="C212" s="87">
        <v>44862</v>
      </c>
      <c r="D212" s="99">
        <v>44862</v>
      </c>
      <c r="E212" s="89">
        <v>1023</v>
      </c>
      <c r="F212" s="120" t="s">
        <v>19</v>
      </c>
      <c r="G212" s="101" t="s">
        <v>278</v>
      </c>
      <c r="H212" s="101" t="s">
        <v>280</v>
      </c>
      <c r="I212" s="120" t="s">
        <v>204</v>
      </c>
      <c r="J212" s="121">
        <v>8850</v>
      </c>
      <c r="K212" s="122">
        <v>375</v>
      </c>
      <c r="L212" s="123"/>
      <c r="M212" s="120">
        <v>25</v>
      </c>
      <c r="N212" s="94">
        <v>23.6</v>
      </c>
      <c r="O212" s="95">
        <f>ROUND(Tabla1333[[#This Row],[Entrada ]]*Tabla1333[[#This Row],[Costo unitario   RD$]],2)</f>
        <v>0</v>
      </c>
      <c r="P212" s="95">
        <f>ROUND(Tabla1333[[#This Row],[Salida ]]*Tabla1333[[#This Row],[Costo unitario   RD$]],2)</f>
        <v>590</v>
      </c>
      <c r="Q212" s="96">
        <f>(Tabla1333[[#This Row],[Existencia ]]+Tabla1333[[#This Row],[Entrada ]]-Tabla1333[[#This Row],[Salida ]])</f>
        <v>350</v>
      </c>
      <c r="R212" s="97">
        <f t="shared" si="3"/>
        <v>8260</v>
      </c>
    </row>
    <row r="213" spans="1:18" s="19" customFormat="1" ht="27.75" customHeight="1" x14ac:dyDescent="0.2">
      <c r="A213" s="17"/>
      <c r="B213" s="18"/>
      <c r="C213" s="87">
        <v>44862</v>
      </c>
      <c r="D213" s="99">
        <v>44862</v>
      </c>
      <c r="E213" s="89">
        <v>1052</v>
      </c>
      <c r="F213" s="120" t="s">
        <v>19</v>
      </c>
      <c r="G213" s="101" t="s">
        <v>281</v>
      </c>
      <c r="H213" s="101" t="s">
        <v>89</v>
      </c>
      <c r="I213" s="120" t="s">
        <v>204</v>
      </c>
      <c r="J213" s="121">
        <v>472</v>
      </c>
      <c r="K213" s="122">
        <v>10</v>
      </c>
      <c r="L213" s="123"/>
      <c r="M213" s="120"/>
      <c r="N213" s="94">
        <v>47.2</v>
      </c>
      <c r="O213" s="95">
        <f>ROUND(Tabla1333[[#This Row],[Entrada ]]*Tabla1333[[#This Row],[Costo unitario   RD$]],2)</f>
        <v>0</v>
      </c>
      <c r="P213" s="95">
        <f>ROUND(Tabla1333[[#This Row],[Salida ]]*Tabla1333[[#This Row],[Costo unitario   RD$]],2)</f>
        <v>0</v>
      </c>
      <c r="Q213" s="96">
        <f>(Tabla1333[[#This Row],[Existencia ]]+Tabla1333[[#This Row],[Entrada ]]-Tabla1333[[#This Row],[Salida ]])</f>
        <v>10</v>
      </c>
      <c r="R213" s="97">
        <f t="shared" si="3"/>
        <v>472</v>
      </c>
    </row>
    <row r="214" spans="1:18" s="19" customFormat="1" ht="27.75" customHeight="1" x14ac:dyDescent="0.2">
      <c r="A214" s="17"/>
      <c r="B214" s="18"/>
      <c r="C214" s="87">
        <v>44862</v>
      </c>
      <c r="D214" s="99">
        <v>44862</v>
      </c>
      <c r="E214" s="89">
        <v>1008</v>
      </c>
      <c r="F214" s="120" t="s">
        <v>26</v>
      </c>
      <c r="G214" s="101" t="s">
        <v>27</v>
      </c>
      <c r="H214" s="101" t="s">
        <v>282</v>
      </c>
      <c r="I214" s="120" t="s">
        <v>204</v>
      </c>
      <c r="J214" s="121">
        <v>2242</v>
      </c>
      <c r="K214" s="122">
        <v>500</v>
      </c>
      <c r="L214" s="123"/>
      <c r="M214" s="120"/>
      <c r="N214" s="94">
        <v>4.484</v>
      </c>
      <c r="O214" s="95">
        <f>ROUND(Tabla1333[[#This Row],[Entrada ]]*Tabla1333[[#This Row],[Costo unitario   RD$]],2)</f>
        <v>0</v>
      </c>
      <c r="P214" s="95">
        <f>ROUND(Tabla1333[[#This Row],[Salida ]]*Tabla1333[[#This Row],[Costo unitario   RD$]],2)</f>
        <v>0</v>
      </c>
      <c r="Q214" s="96">
        <f>(Tabla1333[[#This Row],[Existencia ]]+Tabla1333[[#This Row],[Entrada ]]-Tabla1333[[#This Row],[Salida ]])</f>
        <v>500</v>
      </c>
      <c r="R214" s="97">
        <f t="shared" si="3"/>
        <v>2242</v>
      </c>
    </row>
    <row r="215" spans="1:18" s="19" customFormat="1" ht="34.5" customHeight="1" x14ac:dyDescent="0.2">
      <c r="A215" s="17"/>
      <c r="B215" s="18"/>
      <c r="C215" s="87">
        <v>44862</v>
      </c>
      <c r="D215" s="99">
        <v>44862</v>
      </c>
      <c r="E215" s="89">
        <v>1081</v>
      </c>
      <c r="F215" s="120" t="s">
        <v>19</v>
      </c>
      <c r="G215" s="101" t="s">
        <v>283</v>
      </c>
      <c r="H215" s="101" t="s">
        <v>284</v>
      </c>
      <c r="I215" s="120" t="s">
        <v>204</v>
      </c>
      <c r="J215" s="121">
        <v>5310</v>
      </c>
      <c r="K215" s="122">
        <v>450</v>
      </c>
      <c r="L215" s="123"/>
      <c r="M215" s="120"/>
      <c r="N215" s="94">
        <v>11.8</v>
      </c>
      <c r="O215" s="95">
        <f>ROUND(Tabla1333[[#This Row],[Entrada ]]*Tabla1333[[#This Row],[Costo unitario   RD$]],2)</f>
        <v>0</v>
      </c>
      <c r="P215" s="95">
        <f>ROUND(Tabla1333[[#This Row],[Salida ]]*Tabla1333[[#This Row],[Costo unitario   RD$]],2)</f>
        <v>0</v>
      </c>
      <c r="Q215" s="96">
        <f>(Tabla1333[[#This Row],[Existencia ]]+Tabla1333[[#This Row],[Entrada ]]-Tabla1333[[#This Row],[Salida ]])</f>
        <v>450</v>
      </c>
      <c r="R215" s="97">
        <f t="shared" si="3"/>
        <v>5310</v>
      </c>
    </row>
    <row r="216" spans="1:18" s="19" customFormat="1" ht="64.5" customHeight="1" x14ac:dyDescent="0.2">
      <c r="A216" s="17"/>
      <c r="B216" s="18"/>
      <c r="C216" s="87">
        <v>44862</v>
      </c>
      <c r="D216" s="99">
        <v>44862</v>
      </c>
      <c r="E216" s="89">
        <v>2066</v>
      </c>
      <c r="F216" s="120" t="s">
        <v>19</v>
      </c>
      <c r="G216" s="101" t="s">
        <v>29</v>
      </c>
      <c r="H216" s="101" t="s">
        <v>285</v>
      </c>
      <c r="I216" s="120" t="s">
        <v>204</v>
      </c>
      <c r="J216" s="121">
        <v>6343.6799999999994</v>
      </c>
      <c r="K216" s="122">
        <v>42</v>
      </c>
      <c r="L216" s="123"/>
      <c r="M216" s="120"/>
      <c r="N216" s="94">
        <v>151.04</v>
      </c>
      <c r="O216" s="95">
        <f>ROUND(Tabla1333[[#This Row],[Entrada ]]*Tabla1333[[#This Row],[Costo unitario   RD$]],2)</f>
        <v>0</v>
      </c>
      <c r="P216" s="95">
        <f>ROUND(Tabla1333[[#This Row],[Salida ]]*Tabla1333[[#This Row],[Costo unitario   RD$]],2)</f>
        <v>0</v>
      </c>
      <c r="Q216" s="96">
        <f>(Tabla1333[[#This Row],[Existencia ]]+Tabla1333[[#This Row],[Entrada ]]-Tabla1333[[#This Row],[Salida ]])</f>
        <v>42</v>
      </c>
      <c r="R216" s="97">
        <f t="shared" si="3"/>
        <v>6343.6799999999994</v>
      </c>
    </row>
    <row r="217" spans="1:18" s="19" customFormat="1" ht="39" customHeight="1" x14ac:dyDescent="0.2">
      <c r="A217" s="17"/>
      <c r="B217" s="18"/>
      <c r="C217" s="87">
        <v>44862</v>
      </c>
      <c r="D217" s="99">
        <v>44862</v>
      </c>
      <c r="E217" s="89">
        <v>2104</v>
      </c>
      <c r="F217" s="120" t="s">
        <v>19</v>
      </c>
      <c r="G217" s="101" t="s">
        <v>286</v>
      </c>
      <c r="H217" s="101" t="s">
        <v>287</v>
      </c>
      <c r="I217" s="120" t="s">
        <v>204</v>
      </c>
      <c r="J217" s="121">
        <v>1817.2</v>
      </c>
      <c r="K217" s="122">
        <v>2</v>
      </c>
      <c r="L217" s="123"/>
      <c r="M217" s="120"/>
      <c r="N217" s="94">
        <v>908.6</v>
      </c>
      <c r="O217" s="95">
        <f>ROUND(Tabla1333[[#This Row],[Entrada ]]*Tabla1333[[#This Row],[Costo unitario   RD$]],2)</f>
        <v>0</v>
      </c>
      <c r="P217" s="95">
        <f>ROUND(Tabla1333[[#This Row],[Salida ]]*Tabla1333[[#This Row],[Costo unitario   RD$]],2)</f>
        <v>0</v>
      </c>
      <c r="Q217" s="96">
        <f>(Tabla1333[[#This Row],[Existencia ]]+Tabla1333[[#This Row],[Entrada ]]-Tabla1333[[#This Row],[Salida ]])</f>
        <v>2</v>
      </c>
      <c r="R217" s="97">
        <f t="shared" si="3"/>
        <v>1817.2</v>
      </c>
    </row>
    <row r="218" spans="1:18" s="19" customFormat="1" ht="39" customHeight="1" x14ac:dyDescent="0.2">
      <c r="A218" s="17"/>
      <c r="B218" s="18"/>
      <c r="C218" s="87">
        <v>44861</v>
      </c>
      <c r="D218" s="99">
        <v>44861</v>
      </c>
      <c r="E218" s="100">
        <v>1001</v>
      </c>
      <c r="F218" s="120" t="s">
        <v>268</v>
      </c>
      <c r="G218" s="101" t="s">
        <v>269</v>
      </c>
      <c r="H218" s="101" t="s">
        <v>288</v>
      </c>
      <c r="I218" s="120" t="s">
        <v>202</v>
      </c>
      <c r="J218" s="121">
        <v>132367.67999999999</v>
      </c>
      <c r="K218" s="122">
        <v>456</v>
      </c>
      <c r="L218" s="124"/>
      <c r="M218" s="120">
        <v>387</v>
      </c>
      <c r="N218" s="94">
        <v>290.27999999999997</v>
      </c>
      <c r="O218" s="95">
        <f>ROUND(Tabla1333[[#This Row],[Entrada ]]*Tabla1333[[#This Row],[Costo unitario   RD$]],2)</f>
        <v>0</v>
      </c>
      <c r="P218" s="95">
        <f>ROUND(Tabla1333[[#This Row],[Salida ]]*Tabla1333[[#This Row],[Costo unitario   RD$]],2)</f>
        <v>112338.36</v>
      </c>
      <c r="Q218" s="96">
        <f>(Tabla1333[[#This Row],[Existencia ]]+Tabla1333[[#This Row],[Entrada ]]-Tabla1333[[#This Row],[Salida ]])</f>
        <v>69</v>
      </c>
      <c r="R218" s="97">
        <f t="shared" si="3"/>
        <v>20029.32</v>
      </c>
    </row>
    <row r="219" spans="1:18" s="19" customFormat="1" ht="39" customHeight="1" x14ac:dyDescent="0.2">
      <c r="A219" s="17"/>
      <c r="B219" s="18"/>
      <c r="C219" s="87">
        <v>44855</v>
      </c>
      <c r="D219" s="99">
        <v>44855</v>
      </c>
      <c r="E219" s="100">
        <v>1017</v>
      </c>
      <c r="F219" s="100" t="s">
        <v>19</v>
      </c>
      <c r="G219" s="101" t="s">
        <v>86</v>
      </c>
      <c r="H219" s="102" t="s">
        <v>289</v>
      </c>
      <c r="I219" s="100" t="s">
        <v>204</v>
      </c>
      <c r="J219" s="125">
        <v>57899.888832000004</v>
      </c>
      <c r="K219" s="126">
        <v>1158</v>
      </c>
      <c r="L219" s="124"/>
      <c r="M219" s="120"/>
      <c r="N219" s="94">
        <v>49.999904000000001</v>
      </c>
      <c r="O219" s="95">
        <f>ROUND(Tabla1333[[#This Row],[Entrada ]]*Tabla1333[[#This Row],[Costo unitario   RD$]],2)</f>
        <v>0</v>
      </c>
      <c r="P219" s="95">
        <f>ROUND(Tabla1333[[#This Row],[Salida ]]*Tabla1333[[#This Row],[Costo unitario   RD$]],2)</f>
        <v>0</v>
      </c>
      <c r="Q219" s="96">
        <f>(Tabla1333[[#This Row],[Existencia ]]+Tabla1333[[#This Row],[Entrada ]]-Tabla1333[[#This Row],[Salida ]])</f>
        <v>1158</v>
      </c>
      <c r="R219" s="97">
        <f t="shared" si="3"/>
        <v>57899.888832000004</v>
      </c>
    </row>
    <row r="220" spans="1:18" s="19" customFormat="1" ht="39" customHeight="1" x14ac:dyDescent="0.2">
      <c r="A220" s="17"/>
      <c r="B220" s="18"/>
      <c r="C220" s="87">
        <v>44855</v>
      </c>
      <c r="D220" s="99">
        <v>44855</v>
      </c>
      <c r="E220" s="100">
        <v>1017</v>
      </c>
      <c r="F220" s="100" t="s">
        <v>19</v>
      </c>
      <c r="G220" s="101" t="s">
        <v>86</v>
      </c>
      <c r="H220" s="102" t="s">
        <v>290</v>
      </c>
      <c r="I220" s="100" t="s">
        <v>204</v>
      </c>
      <c r="J220" s="125">
        <v>59749.885280000002</v>
      </c>
      <c r="K220" s="126">
        <v>1195</v>
      </c>
      <c r="L220" s="124"/>
      <c r="M220" s="120"/>
      <c r="N220" s="94">
        <v>49.999904000000001</v>
      </c>
      <c r="O220" s="95">
        <f>ROUND(Tabla1333[[#This Row],[Entrada ]]*Tabla1333[[#This Row],[Costo unitario   RD$]],2)</f>
        <v>0</v>
      </c>
      <c r="P220" s="95">
        <f>ROUND(Tabla1333[[#This Row],[Salida ]]*Tabla1333[[#This Row],[Costo unitario   RD$]],2)</f>
        <v>0</v>
      </c>
      <c r="Q220" s="96">
        <f>(Tabla1333[[#This Row],[Existencia ]]+Tabla1333[[#This Row],[Entrada ]]-Tabla1333[[#This Row],[Salida ]])</f>
        <v>1195</v>
      </c>
      <c r="R220" s="97">
        <f t="shared" si="3"/>
        <v>59749.885280000002</v>
      </c>
    </row>
    <row r="221" spans="1:18" s="19" customFormat="1" ht="39" customHeight="1" x14ac:dyDescent="0.2">
      <c r="A221" s="17"/>
      <c r="B221" s="18"/>
      <c r="C221" s="87">
        <v>44855</v>
      </c>
      <c r="D221" s="99">
        <v>44855</v>
      </c>
      <c r="E221" s="100">
        <v>1017</v>
      </c>
      <c r="F221" s="100" t="s">
        <v>19</v>
      </c>
      <c r="G221" s="101" t="s">
        <v>86</v>
      </c>
      <c r="H221" s="102" t="s">
        <v>291</v>
      </c>
      <c r="I221" s="100" t="s">
        <v>204</v>
      </c>
      <c r="J221" s="125">
        <v>121999.76575999999</v>
      </c>
      <c r="K221" s="126">
        <v>2440</v>
      </c>
      <c r="L221" s="124"/>
      <c r="M221" s="120"/>
      <c r="N221" s="94">
        <v>49.999904000000001</v>
      </c>
      <c r="O221" s="95">
        <f>ROUND(Tabla1333[[#This Row],[Entrada ]]*Tabla1333[[#This Row],[Costo unitario   RD$]],2)</f>
        <v>0</v>
      </c>
      <c r="P221" s="95">
        <f>ROUND(Tabla1333[[#This Row],[Salida ]]*Tabla1333[[#This Row],[Costo unitario   RD$]],2)</f>
        <v>0</v>
      </c>
      <c r="Q221" s="96">
        <f>(Tabla1333[[#This Row],[Existencia ]]+Tabla1333[[#This Row],[Entrada ]]-Tabla1333[[#This Row],[Salida ]])</f>
        <v>2440</v>
      </c>
      <c r="R221" s="97">
        <f t="shared" si="3"/>
        <v>121999.76575999999</v>
      </c>
    </row>
    <row r="222" spans="1:18" s="19" customFormat="1" ht="39" customHeight="1" x14ac:dyDescent="0.2">
      <c r="A222" s="17"/>
      <c r="B222" s="18"/>
      <c r="C222" s="87">
        <v>44820</v>
      </c>
      <c r="D222" s="99">
        <v>44820</v>
      </c>
      <c r="E222" s="89">
        <v>1042</v>
      </c>
      <c r="F222" s="89" t="s">
        <v>292</v>
      </c>
      <c r="G222" s="98" t="s">
        <v>293</v>
      </c>
      <c r="H222" s="102" t="s">
        <v>294</v>
      </c>
      <c r="I222" s="120" t="s">
        <v>204</v>
      </c>
      <c r="J222" s="121">
        <v>24150.18</v>
      </c>
      <c r="K222" s="122">
        <v>175</v>
      </c>
      <c r="L222" s="123"/>
      <c r="M222" s="7"/>
      <c r="N222" s="94">
        <v>138.00102857142858</v>
      </c>
      <c r="O222" s="95">
        <f>ROUND(Tabla1333[[#This Row],[Entrada ]]*Tabla1333[[#This Row],[Costo unitario   RD$]],2)</f>
        <v>0</v>
      </c>
      <c r="P222" s="95">
        <f>ROUND(Tabla1333[[#This Row],[Salida ]]*Tabla1333[[#This Row],[Costo unitario   RD$]],2)</f>
        <v>0</v>
      </c>
      <c r="Q222" s="96">
        <f>(Tabla1333[[#This Row],[Existencia ]]+Tabla1333[[#This Row],[Entrada ]]-Tabla1333[[#This Row],[Salida ]])</f>
        <v>175</v>
      </c>
      <c r="R222" s="97">
        <f t="shared" si="3"/>
        <v>24150.18</v>
      </c>
    </row>
    <row r="223" spans="1:18" s="19" customFormat="1" ht="39" customHeight="1" x14ac:dyDescent="0.2">
      <c r="A223" s="17"/>
      <c r="B223" s="18"/>
      <c r="C223" s="87">
        <v>44812</v>
      </c>
      <c r="D223" s="99">
        <v>44812</v>
      </c>
      <c r="E223" s="89">
        <v>1021</v>
      </c>
      <c r="F223" s="89" t="s">
        <v>292</v>
      </c>
      <c r="G223" s="98" t="s">
        <v>293</v>
      </c>
      <c r="H223" s="102" t="s">
        <v>295</v>
      </c>
      <c r="I223" s="120" t="s">
        <v>204</v>
      </c>
      <c r="J223" s="121">
        <v>13457.0268</v>
      </c>
      <c r="K223" s="122">
        <v>9450</v>
      </c>
      <c r="L223" s="123"/>
      <c r="M223" s="7"/>
      <c r="N223" s="94">
        <v>1.424024</v>
      </c>
      <c r="O223" s="95">
        <f>ROUND(Tabla1333[[#This Row],[Entrada ]]*Tabla1333[[#This Row],[Costo unitario   RD$]],2)</f>
        <v>0</v>
      </c>
      <c r="P223" s="95">
        <f>ROUND(Tabla1333[[#This Row],[Salida ]]*Tabla1333[[#This Row],[Costo unitario   RD$]],2)</f>
        <v>0</v>
      </c>
      <c r="Q223" s="96">
        <f>(Tabla1333[[#This Row],[Existencia ]]+Tabla1333[[#This Row],[Entrada ]]-Tabla1333[[#This Row],[Salida ]])</f>
        <v>9450</v>
      </c>
      <c r="R223" s="97">
        <f t="shared" si="3"/>
        <v>13457.0268</v>
      </c>
    </row>
    <row r="224" spans="1:18" s="19" customFormat="1" ht="26.25" customHeight="1" x14ac:dyDescent="0.2">
      <c r="A224" s="17"/>
      <c r="B224" s="18"/>
      <c r="C224" s="87">
        <v>44812</v>
      </c>
      <c r="D224" s="99">
        <v>44812</v>
      </c>
      <c r="E224" s="89">
        <v>1007</v>
      </c>
      <c r="F224" s="89" t="s">
        <v>292</v>
      </c>
      <c r="G224" s="98" t="s">
        <v>293</v>
      </c>
      <c r="H224" s="102" t="s">
        <v>296</v>
      </c>
      <c r="I224" s="120" t="s">
        <v>204</v>
      </c>
      <c r="J224" s="121">
        <v>107830.7396875</v>
      </c>
      <c r="K224" s="122">
        <v>263</v>
      </c>
      <c r="L224" s="123"/>
      <c r="M224" s="89">
        <v>18</v>
      </c>
      <c r="N224" s="94">
        <v>410.0028125</v>
      </c>
      <c r="O224" s="95">
        <f>ROUND(Tabla1333[[#This Row],[Entrada ]]*Tabla1333[[#This Row],[Costo unitario   RD$]],2)</f>
        <v>0</v>
      </c>
      <c r="P224" s="95">
        <f>ROUND(Tabla1333[[#This Row],[Salida ]]*Tabla1333[[#This Row],[Costo unitario   RD$]],2)</f>
        <v>7380.05</v>
      </c>
      <c r="Q224" s="96">
        <f>(Tabla1333[[#This Row],[Existencia ]]+Tabla1333[[#This Row],[Entrada ]]-Tabla1333[[#This Row],[Salida ]])</f>
        <v>245</v>
      </c>
      <c r="R224" s="97">
        <f t="shared" si="3"/>
        <v>100450.68906249999</v>
      </c>
    </row>
    <row r="225" spans="1:18" s="19" customFormat="1" ht="26.25" customHeight="1" x14ac:dyDescent="0.2">
      <c r="A225" s="17"/>
      <c r="B225" s="18"/>
      <c r="C225" s="87">
        <v>44812</v>
      </c>
      <c r="D225" s="99">
        <v>44812</v>
      </c>
      <c r="E225" s="89">
        <v>1033</v>
      </c>
      <c r="F225" s="89" t="s">
        <v>292</v>
      </c>
      <c r="G225" s="98" t="s">
        <v>293</v>
      </c>
      <c r="H225" s="102" t="s">
        <v>297</v>
      </c>
      <c r="I225" s="120" t="s">
        <v>204</v>
      </c>
      <c r="J225" s="121">
        <v>9029.7900333333328</v>
      </c>
      <c r="K225" s="122">
        <v>2990</v>
      </c>
      <c r="L225" s="123"/>
      <c r="M225" s="7"/>
      <c r="N225" s="94">
        <v>3.0199966666666667</v>
      </c>
      <c r="O225" s="95">
        <f>ROUND(Tabla1333[[#This Row],[Entrada ]]*Tabla1333[[#This Row],[Costo unitario   RD$]],2)</f>
        <v>0</v>
      </c>
      <c r="P225" s="95">
        <f>ROUND(Tabla1333[[#This Row],[Salida ]]*Tabla1333[[#This Row],[Costo unitario   RD$]],2)</f>
        <v>0</v>
      </c>
      <c r="Q225" s="96">
        <f>(Tabla1333[[#This Row],[Existencia ]]+Tabla1333[[#This Row],[Entrada ]]-Tabla1333[[#This Row],[Salida ]])</f>
        <v>2990</v>
      </c>
      <c r="R225" s="97">
        <f t="shared" si="3"/>
        <v>9029.7900333333328</v>
      </c>
    </row>
    <row r="226" spans="1:18" s="19" customFormat="1" ht="26.25" customHeight="1" x14ac:dyDescent="0.2">
      <c r="A226" s="17"/>
      <c r="B226" s="18"/>
      <c r="C226" s="87">
        <v>44812</v>
      </c>
      <c r="D226" s="99">
        <v>44812</v>
      </c>
      <c r="E226" s="89">
        <v>1034</v>
      </c>
      <c r="F226" s="89" t="s">
        <v>292</v>
      </c>
      <c r="G226" s="98" t="s">
        <v>293</v>
      </c>
      <c r="H226" s="102" t="s">
        <v>298</v>
      </c>
      <c r="I226" s="120" t="s">
        <v>204</v>
      </c>
      <c r="J226" s="121">
        <v>13508.568193333334</v>
      </c>
      <c r="K226" s="122">
        <v>2729</v>
      </c>
      <c r="L226" s="123"/>
      <c r="M226" s="7"/>
      <c r="N226" s="94">
        <v>4.9500066666666669</v>
      </c>
      <c r="O226" s="95">
        <f>ROUND(Tabla1333[[#This Row],[Entrada ]]*Tabla1333[[#This Row],[Costo unitario   RD$]],2)</f>
        <v>0</v>
      </c>
      <c r="P226" s="95">
        <f>ROUND(Tabla1333[[#This Row],[Salida ]]*Tabla1333[[#This Row],[Costo unitario   RD$]],2)</f>
        <v>0</v>
      </c>
      <c r="Q226" s="96">
        <f>(Tabla1333[[#This Row],[Existencia ]]+Tabla1333[[#This Row],[Entrada ]]-Tabla1333[[#This Row],[Salida ]])</f>
        <v>2729</v>
      </c>
      <c r="R226" s="97">
        <f t="shared" si="3"/>
        <v>13508.568193333334</v>
      </c>
    </row>
    <row r="227" spans="1:18" s="19" customFormat="1" ht="26.25" customHeight="1" x14ac:dyDescent="0.2">
      <c r="A227" s="17"/>
      <c r="B227" s="18"/>
      <c r="C227" s="87">
        <v>44812</v>
      </c>
      <c r="D227" s="99">
        <v>44812</v>
      </c>
      <c r="E227" s="89">
        <v>1032</v>
      </c>
      <c r="F227" s="89" t="s">
        <v>292</v>
      </c>
      <c r="G227" s="98" t="s">
        <v>293</v>
      </c>
      <c r="H227" s="102" t="s">
        <v>299</v>
      </c>
      <c r="I227" s="120" t="s">
        <v>204</v>
      </c>
      <c r="J227" s="121">
        <v>5988.66</v>
      </c>
      <c r="K227" s="122">
        <v>1983</v>
      </c>
      <c r="L227" s="123"/>
      <c r="M227" s="7"/>
      <c r="N227" s="94">
        <v>3.02</v>
      </c>
      <c r="O227" s="95">
        <f>ROUND(Tabla1333[[#This Row],[Entrada ]]*Tabla1333[[#This Row],[Costo unitario   RD$]],2)</f>
        <v>0</v>
      </c>
      <c r="P227" s="95">
        <f>ROUND(Tabla1333[[#This Row],[Salida ]]*Tabla1333[[#This Row],[Costo unitario   RD$]],2)</f>
        <v>0</v>
      </c>
      <c r="Q227" s="96">
        <f>(Tabla1333[[#This Row],[Existencia ]]+Tabla1333[[#This Row],[Entrada ]]-Tabla1333[[#This Row],[Salida ]])</f>
        <v>1983</v>
      </c>
      <c r="R227" s="97">
        <f t="shared" si="3"/>
        <v>5988.66</v>
      </c>
    </row>
    <row r="228" spans="1:18" s="19" customFormat="1" ht="26.25" customHeight="1" x14ac:dyDescent="0.2">
      <c r="A228" s="17"/>
      <c r="B228" s="18"/>
      <c r="C228" s="87">
        <v>44771</v>
      </c>
      <c r="D228" s="99">
        <v>44771</v>
      </c>
      <c r="E228" s="120">
        <v>1021</v>
      </c>
      <c r="F228" s="120" t="s">
        <v>292</v>
      </c>
      <c r="G228" s="101" t="s">
        <v>293</v>
      </c>
      <c r="H228" s="102" t="s">
        <v>300</v>
      </c>
      <c r="I228" s="120" t="s">
        <v>204</v>
      </c>
      <c r="J228" s="121">
        <v>6031.0681599999998</v>
      </c>
      <c r="K228" s="122">
        <v>2470</v>
      </c>
      <c r="L228" s="123"/>
      <c r="M228" s="89"/>
      <c r="N228" s="94">
        <v>2.4417279999999999</v>
      </c>
      <c r="O228" s="95">
        <f>ROUND(Tabla1333[[#This Row],[Entrada ]]*Tabla1333[[#This Row],[Costo unitario   RD$]],2)</f>
        <v>0</v>
      </c>
      <c r="P228" s="95">
        <f>ROUND(Tabla1333[[#This Row],[Salida ]]*Tabla1333[[#This Row],[Costo unitario   RD$]],2)</f>
        <v>0</v>
      </c>
      <c r="Q228" s="96">
        <f>(Tabla1333[[#This Row],[Existencia ]]+Tabla1333[[#This Row],[Entrada ]]-Tabla1333[[#This Row],[Salida ]])</f>
        <v>2470</v>
      </c>
      <c r="R228" s="97">
        <f t="shared" si="3"/>
        <v>6031.0681599999998</v>
      </c>
    </row>
    <row r="229" spans="1:18" s="19" customFormat="1" ht="26.25" customHeight="1" x14ac:dyDescent="0.2">
      <c r="A229" s="17"/>
      <c r="B229" s="18"/>
      <c r="C229" s="87">
        <v>44740</v>
      </c>
      <c r="D229" s="99">
        <v>44740</v>
      </c>
      <c r="E229" s="89">
        <v>1013</v>
      </c>
      <c r="F229" s="89" t="s">
        <v>19</v>
      </c>
      <c r="G229" s="98" t="s">
        <v>86</v>
      </c>
      <c r="H229" s="91" t="s">
        <v>356</v>
      </c>
      <c r="I229" s="120" t="s">
        <v>204</v>
      </c>
      <c r="J229" s="121">
        <v>98273.940000000017</v>
      </c>
      <c r="K229" s="122">
        <v>24140</v>
      </c>
      <c r="L229" s="127"/>
      <c r="M229" s="89"/>
      <c r="N229" s="128">
        <v>4.0710000000000006</v>
      </c>
      <c r="O229" s="95">
        <f>ROUND(Tabla1333[[#This Row],[Entrada ]]*Tabla1333[[#This Row],[Costo unitario   RD$]],2)</f>
        <v>0</v>
      </c>
      <c r="P229" s="95">
        <f>ROUND(Tabla1333[[#This Row],[Salida ]]*Tabla1333[[#This Row],[Costo unitario   RD$]],2)</f>
        <v>0</v>
      </c>
      <c r="Q229" s="96">
        <f>(Tabla1333[[#This Row],[Existencia ]]+Tabla1333[[#This Row],[Entrada ]]-Tabla1333[[#This Row],[Salida ]])</f>
        <v>24140</v>
      </c>
      <c r="R229" s="97">
        <f t="shared" si="3"/>
        <v>98273.940000000017</v>
      </c>
    </row>
    <row r="230" spans="1:18" s="19" customFormat="1" ht="26.25" customHeight="1" x14ac:dyDescent="0.2">
      <c r="A230" s="17"/>
      <c r="B230" s="18"/>
      <c r="C230" s="87">
        <v>44740</v>
      </c>
      <c r="D230" s="99">
        <v>44740</v>
      </c>
      <c r="E230" s="89">
        <v>1014</v>
      </c>
      <c r="F230" s="89" t="s">
        <v>19</v>
      </c>
      <c r="G230" s="98" t="s">
        <v>86</v>
      </c>
      <c r="H230" s="91" t="s">
        <v>357</v>
      </c>
      <c r="I230" s="120" t="s">
        <v>204</v>
      </c>
      <c r="J230" s="121">
        <v>8011.7280000000001</v>
      </c>
      <c r="K230" s="122">
        <v>1440</v>
      </c>
      <c r="L230" s="127"/>
      <c r="M230" s="89"/>
      <c r="N230" s="128">
        <v>5.5636999999999999</v>
      </c>
      <c r="O230" s="95">
        <f>ROUND(Tabla1333[[#This Row],[Entrada ]]*Tabla1333[[#This Row],[Costo unitario   RD$]],2)</f>
        <v>0</v>
      </c>
      <c r="P230" s="95">
        <f>ROUND(Tabla1333[[#This Row],[Salida ]]*Tabla1333[[#This Row],[Costo unitario   RD$]],2)</f>
        <v>0</v>
      </c>
      <c r="Q230" s="96">
        <f>(Tabla1333[[#This Row],[Existencia ]]+Tabla1333[[#This Row],[Entrada ]]-Tabla1333[[#This Row],[Salida ]])</f>
        <v>1440</v>
      </c>
      <c r="R230" s="97">
        <f t="shared" si="3"/>
        <v>8011.7280000000001</v>
      </c>
    </row>
    <row r="231" spans="1:18" s="19" customFormat="1" ht="26.25" customHeight="1" x14ac:dyDescent="0.2">
      <c r="A231" s="17"/>
      <c r="B231" s="18"/>
      <c r="C231" s="87">
        <v>44733</v>
      </c>
      <c r="D231" s="99">
        <v>44733</v>
      </c>
      <c r="E231" s="89">
        <v>1002</v>
      </c>
      <c r="F231" s="120" t="s">
        <v>268</v>
      </c>
      <c r="G231" s="101" t="s">
        <v>269</v>
      </c>
      <c r="H231" s="101" t="s">
        <v>353</v>
      </c>
      <c r="I231" s="95" t="s">
        <v>202</v>
      </c>
      <c r="J231" s="95">
        <v>9252.6749999999993</v>
      </c>
      <c r="K231" s="88">
        <v>25</v>
      </c>
      <c r="L231" s="123"/>
      <c r="M231" s="89">
        <v>6</v>
      </c>
      <c r="N231" s="94">
        <v>370.10699999999997</v>
      </c>
      <c r="O231" s="95">
        <f>ROUND(Tabla1333[[#This Row],[Entrada ]]*Tabla1333[[#This Row],[Costo unitario   RD$]],2)</f>
        <v>0</v>
      </c>
      <c r="P231" s="95">
        <f>ROUND(Tabla1333[[#This Row],[Salida ]]*Tabla1333[[#This Row],[Costo unitario   RD$]],2)</f>
        <v>2220.64</v>
      </c>
      <c r="Q231" s="96">
        <f>(Tabla1333[[#This Row],[Existencia ]]+Tabla1333[[#This Row],[Entrada ]]-Tabla1333[[#This Row],[Salida ]])</f>
        <v>19</v>
      </c>
      <c r="R231" s="97">
        <f t="shared" si="3"/>
        <v>7032.0329999999994</v>
      </c>
    </row>
    <row r="232" spans="1:18" s="19" customFormat="1" ht="26.25" customHeight="1" x14ac:dyDescent="0.2">
      <c r="A232" s="17"/>
      <c r="B232" s="18"/>
      <c r="C232" s="87">
        <v>44733</v>
      </c>
      <c r="D232" s="99">
        <v>44733</v>
      </c>
      <c r="E232" s="89">
        <v>1029</v>
      </c>
      <c r="F232" s="120" t="s">
        <v>19</v>
      </c>
      <c r="G232" s="101" t="s">
        <v>283</v>
      </c>
      <c r="H232" s="101" t="s">
        <v>354</v>
      </c>
      <c r="I232" s="120" t="s">
        <v>204</v>
      </c>
      <c r="J232" s="121">
        <v>2902.8</v>
      </c>
      <c r="K232" s="122">
        <v>500</v>
      </c>
      <c r="L232" s="123"/>
      <c r="M232" s="89"/>
      <c r="N232" s="94">
        <v>5.8056000000000001</v>
      </c>
      <c r="O232" s="95">
        <f>ROUND(Tabla1333[[#This Row],[Entrada ]]*Tabla1333[[#This Row],[Costo unitario   RD$]],2)</f>
        <v>0</v>
      </c>
      <c r="P232" s="95">
        <f>ROUND(Tabla1333[[#This Row],[Salida ]]*Tabla1333[[#This Row],[Costo unitario   RD$]],2)</f>
        <v>0</v>
      </c>
      <c r="Q232" s="96">
        <f>(Tabla1333[[#This Row],[Existencia ]]+Tabla1333[[#This Row],[Entrada ]]-Tabla1333[[#This Row],[Salida ]])</f>
        <v>500</v>
      </c>
      <c r="R232" s="97">
        <f t="shared" si="3"/>
        <v>2902.8</v>
      </c>
    </row>
    <row r="233" spans="1:18" s="19" customFormat="1" ht="26.25" customHeight="1" x14ac:dyDescent="0.2">
      <c r="A233" s="17"/>
      <c r="B233" s="18"/>
      <c r="C233" s="87">
        <v>44733</v>
      </c>
      <c r="D233" s="99">
        <v>44733</v>
      </c>
      <c r="E233" s="89">
        <v>1081</v>
      </c>
      <c r="F233" s="120" t="s">
        <v>19</v>
      </c>
      <c r="G233" s="101" t="s">
        <v>283</v>
      </c>
      <c r="H233" s="101" t="s">
        <v>355</v>
      </c>
      <c r="I233" s="120" t="s">
        <v>204</v>
      </c>
      <c r="J233" s="121">
        <v>5456.32</v>
      </c>
      <c r="K233" s="122">
        <v>400</v>
      </c>
      <c r="L233" s="123"/>
      <c r="M233" s="89"/>
      <c r="N233" s="94">
        <v>13.640799999999999</v>
      </c>
      <c r="O233" s="95">
        <f>ROUND(Tabla1333[[#This Row],[Entrada ]]*Tabla1333[[#This Row],[Costo unitario   RD$]],2)</f>
        <v>0</v>
      </c>
      <c r="P233" s="95">
        <f>ROUND(Tabla1333[[#This Row],[Salida ]]*Tabla1333[[#This Row],[Costo unitario   RD$]],2)</f>
        <v>0</v>
      </c>
      <c r="Q233" s="96">
        <f>(Tabla1333[[#This Row],[Existencia ]]+Tabla1333[[#This Row],[Entrada ]]-Tabla1333[[#This Row],[Salida ]])</f>
        <v>400</v>
      </c>
      <c r="R233" s="97">
        <f t="shared" si="3"/>
        <v>5456.32</v>
      </c>
    </row>
    <row r="234" spans="1:18" s="19" customFormat="1" ht="26.25" customHeight="1" x14ac:dyDescent="0.2">
      <c r="A234" s="17"/>
      <c r="B234" s="18"/>
      <c r="C234" s="129">
        <v>44729</v>
      </c>
      <c r="D234" s="130">
        <v>44729</v>
      </c>
      <c r="E234" s="89">
        <v>4084</v>
      </c>
      <c r="F234" s="120" t="s">
        <v>313</v>
      </c>
      <c r="G234" s="101" t="s">
        <v>314</v>
      </c>
      <c r="H234" s="91" t="s">
        <v>315</v>
      </c>
      <c r="I234" s="9" t="s">
        <v>303</v>
      </c>
      <c r="J234" s="92">
        <v>5664</v>
      </c>
      <c r="K234" s="93">
        <v>8</v>
      </c>
      <c r="L234" s="127"/>
      <c r="M234" s="89"/>
      <c r="N234" s="94">
        <v>708</v>
      </c>
      <c r="O234" s="95">
        <f>ROUND(Tabla1333[[#This Row],[Entrada ]]*Tabla1333[[#This Row],[Costo unitario   RD$]],2)</f>
        <v>0</v>
      </c>
      <c r="P234" s="95">
        <f>ROUND(Tabla1333[[#This Row],[Salida ]]*Tabla1333[[#This Row],[Costo unitario   RD$]],2)</f>
        <v>0</v>
      </c>
      <c r="Q234" s="96">
        <f>(Tabla1333[[#This Row],[Existencia ]]+Tabla1333[[#This Row],[Entrada ]]-Tabla1333[[#This Row],[Salida ]])</f>
        <v>8</v>
      </c>
      <c r="R234" s="97">
        <f t="shared" si="3"/>
        <v>5664</v>
      </c>
    </row>
    <row r="235" spans="1:18" s="19" customFormat="1" ht="26.25" customHeight="1" x14ac:dyDescent="0.2">
      <c r="A235" s="17"/>
      <c r="B235" s="18"/>
      <c r="C235" s="129">
        <v>44729</v>
      </c>
      <c r="D235" s="130">
        <v>44729</v>
      </c>
      <c r="E235" s="89">
        <v>4063</v>
      </c>
      <c r="F235" s="120" t="s">
        <v>32</v>
      </c>
      <c r="G235" s="101" t="s">
        <v>43</v>
      </c>
      <c r="H235" s="91" t="s">
        <v>325</v>
      </c>
      <c r="I235" s="120" t="s">
        <v>204</v>
      </c>
      <c r="J235" s="121">
        <v>6018</v>
      </c>
      <c r="K235" s="122">
        <v>17</v>
      </c>
      <c r="L235" s="127"/>
      <c r="M235" s="89">
        <v>4</v>
      </c>
      <c r="N235" s="94">
        <v>354</v>
      </c>
      <c r="O235" s="95">
        <f>ROUND(Tabla1333[[#This Row],[Entrada ]]*Tabla1333[[#This Row],[Costo unitario   RD$]],2)</f>
        <v>0</v>
      </c>
      <c r="P235" s="95">
        <f>ROUND(Tabla1333[[#This Row],[Salida ]]*Tabla1333[[#This Row],[Costo unitario   RD$]],2)</f>
        <v>1416</v>
      </c>
      <c r="Q235" s="96">
        <f>(Tabla1333[[#This Row],[Existencia ]]+Tabla1333[[#This Row],[Entrada ]]-Tabla1333[[#This Row],[Salida ]])</f>
        <v>13</v>
      </c>
      <c r="R235" s="97">
        <f t="shared" si="3"/>
        <v>4602</v>
      </c>
    </row>
    <row r="236" spans="1:18" s="19" customFormat="1" ht="39" customHeight="1" x14ac:dyDescent="0.2">
      <c r="A236" s="17"/>
      <c r="B236" s="18"/>
      <c r="C236" s="129">
        <v>44729</v>
      </c>
      <c r="D236" s="130">
        <v>44729</v>
      </c>
      <c r="E236" s="100">
        <v>1013</v>
      </c>
      <c r="F236" s="120" t="s">
        <v>19</v>
      </c>
      <c r="G236" s="101" t="s">
        <v>86</v>
      </c>
      <c r="H236" s="101" t="s">
        <v>328</v>
      </c>
      <c r="I236" s="120" t="s">
        <v>204</v>
      </c>
      <c r="J236" s="121">
        <v>62633.574000000001</v>
      </c>
      <c r="K236" s="122">
        <v>19659</v>
      </c>
      <c r="L236" s="127"/>
      <c r="M236" s="89"/>
      <c r="N236" s="131">
        <v>3.1859999999999999</v>
      </c>
      <c r="O236" s="95">
        <f>ROUND(Tabla1333[[#This Row],[Entrada ]]*Tabla1333[[#This Row],[Costo unitario   RD$]],2)</f>
        <v>0</v>
      </c>
      <c r="P236" s="95">
        <f>ROUND(Tabla1333[[#This Row],[Salida ]]*Tabla1333[[#This Row],[Costo unitario   RD$]],2)</f>
        <v>0</v>
      </c>
      <c r="Q236" s="96">
        <f>(Tabla1333[[#This Row],[Existencia ]]+Tabla1333[[#This Row],[Entrada ]]-Tabla1333[[#This Row],[Salida ]])</f>
        <v>19659</v>
      </c>
      <c r="R236" s="97">
        <f t="shared" si="3"/>
        <v>62633.574000000001</v>
      </c>
    </row>
    <row r="237" spans="1:18" s="19" customFormat="1" ht="33.75" customHeight="1" x14ac:dyDescent="0.2">
      <c r="A237" s="17"/>
      <c r="B237" s="18"/>
      <c r="C237" s="129">
        <v>44727</v>
      </c>
      <c r="D237" s="130">
        <v>44727</v>
      </c>
      <c r="E237" s="89">
        <v>4046</v>
      </c>
      <c r="F237" s="120" t="s">
        <v>26</v>
      </c>
      <c r="G237" s="101" t="s">
        <v>41</v>
      </c>
      <c r="H237" s="91" t="s">
        <v>320</v>
      </c>
      <c r="I237" s="95" t="s">
        <v>204</v>
      </c>
      <c r="J237" s="95">
        <v>1062</v>
      </c>
      <c r="K237" s="88">
        <v>54</v>
      </c>
      <c r="L237" s="127"/>
      <c r="M237" s="89">
        <v>52</v>
      </c>
      <c r="N237" s="94">
        <v>19.666666666666668</v>
      </c>
      <c r="O237" s="95">
        <f>ROUND(Tabla1333[[#This Row],[Entrada ]]*Tabla1333[[#This Row],[Costo unitario   RD$]],2)</f>
        <v>0</v>
      </c>
      <c r="P237" s="95">
        <f>ROUND(Tabla1333[[#This Row],[Salida ]]*Tabla1333[[#This Row],[Costo unitario   RD$]],2)</f>
        <v>1022.67</v>
      </c>
      <c r="Q237" s="96">
        <f>(Tabla1333[[#This Row],[Existencia ]]+Tabla1333[[#This Row],[Entrada ]]-Tabla1333[[#This Row],[Salida ]])</f>
        <v>2</v>
      </c>
      <c r="R237" s="97">
        <f t="shared" si="3"/>
        <v>39.333333333333336</v>
      </c>
    </row>
    <row r="238" spans="1:18" s="19" customFormat="1" ht="39" customHeight="1" x14ac:dyDescent="0.2">
      <c r="A238" s="17"/>
      <c r="B238" s="18"/>
      <c r="C238" s="129">
        <v>44727</v>
      </c>
      <c r="D238" s="130">
        <v>44727</v>
      </c>
      <c r="E238" s="89">
        <v>4096</v>
      </c>
      <c r="F238" s="120" t="s">
        <v>32</v>
      </c>
      <c r="G238" s="101" t="s">
        <v>79</v>
      </c>
      <c r="H238" s="91" t="s">
        <v>324</v>
      </c>
      <c r="I238" s="120" t="s">
        <v>204</v>
      </c>
      <c r="J238" s="121">
        <v>4908.8</v>
      </c>
      <c r="K238" s="122">
        <v>52</v>
      </c>
      <c r="L238" s="127"/>
      <c r="M238" s="89">
        <v>32</v>
      </c>
      <c r="N238" s="94">
        <v>94.4</v>
      </c>
      <c r="O238" s="95">
        <f>ROUND(Tabla1333[[#This Row],[Entrada ]]*Tabla1333[[#This Row],[Costo unitario   RD$]],2)</f>
        <v>0</v>
      </c>
      <c r="P238" s="95">
        <f>ROUND(Tabla1333[[#This Row],[Salida ]]*Tabla1333[[#This Row],[Costo unitario   RD$]],2)</f>
        <v>3020.8</v>
      </c>
      <c r="Q238" s="96">
        <f>(Tabla1333[[#This Row],[Existencia ]]+Tabla1333[[#This Row],[Entrada ]]-Tabla1333[[#This Row],[Salida ]])</f>
        <v>20</v>
      </c>
      <c r="R238" s="97">
        <f t="shared" si="3"/>
        <v>1888</v>
      </c>
    </row>
    <row r="239" spans="1:18" s="19" customFormat="1" ht="44.25" customHeight="1" x14ac:dyDescent="0.2">
      <c r="A239" s="17"/>
      <c r="B239" s="18"/>
      <c r="C239" s="129">
        <v>44727</v>
      </c>
      <c r="D239" s="130">
        <v>44727</v>
      </c>
      <c r="E239" s="89">
        <v>4056</v>
      </c>
      <c r="F239" s="120" t="s">
        <v>81</v>
      </c>
      <c r="G239" s="101" t="s">
        <v>326</v>
      </c>
      <c r="H239" s="91" t="s">
        <v>327</v>
      </c>
      <c r="I239" s="120" t="s">
        <v>204</v>
      </c>
      <c r="J239" s="121">
        <v>4672.8</v>
      </c>
      <c r="K239" s="122">
        <v>44</v>
      </c>
      <c r="L239" s="127"/>
      <c r="M239" s="89"/>
      <c r="N239" s="94">
        <v>106.2</v>
      </c>
      <c r="O239" s="95">
        <f>ROUND(Tabla1333[[#This Row],[Entrada ]]*Tabla1333[[#This Row],[Costo unitario   RD$]],2)</f>
        <v>0</v>
      </c>
      <c r="P239" s="95">
        <f>ROUND(Tabla1333[[#This Row],[Salida ]]*Tabla1333[[#This Row],[Costo unitario   RD$]],2)</f>
        <v>0</v>
      </c>
      <c r="Q239" s="96">
        <f>(Tabla1333[[#This Row],[Existencia ]]+Tabla1333[[#This Row],[Entrada ]]-Tabla1333[[#This Row],[Salida ]])</f>
        <v>44</v>
      </c>
      <c r="R239" s="97">
        <f t="shared" si="3"/>
        <v>4672.8</v>
      </c>
    </row>
    <row r="240" spans="1:18" s="19" customFormat="1" ht="39" customHeight="1" x14ac:dyDescent="0.2">
      <c r="A240" s="17"/>
      <c r="B240" s="18"/>
      <c r="C240" s="87">
        <v>44727</v>
      </c>
      <c r="D240" s="99">
        <v>44727</v>
      </c>
      <c r="E240" s="89">
        <v>4017</v>
      </c>
      <c r="F240" s="89" t="s">
        <v>32</v>
      </c>
      <c r="G240" s="98" t="s">
        <v>33</v>
      </c>
      <c r="H240" s="91" t="s">
        <v>329</v>
      </c>
      <c r="I240" s="120" t="s">
        <v>204</v>
      </c>
      <c r="J240" s="121">
        <v>2237.5277999999998</v>
      </c>
      <c r="K240" s="122">
        <v>27</v>
      </c>
      <c r="L240" s="127"/>
      <c r="M240" s="89">
        <v>12</v>
      </c>
      <c r="N240" s="94">
        <v>82.871399999999994</v>
      </c>
      <c r="O240" s="95">
        <f>ROUND(Tabla1333[[#This Row],[Entrada ]]*Tabla1333[[#This Row],[Costo unitario   RD$]],2)</f>
        <v>0</v>
      </c>
      <c r="P240" s="95">
        <f>ROUND(Tabla1333[[#This Row],[Salida ]]*Tabla1333[[#This Row],[Costo unitario   RD$]],2)</f>
        <v>994.46</v>
      </c>
      <c r="Q240" s="96">
        <f>(Tabla1333[[#This Row],[Existencia ]]+Tabla1333[[#This Row],[Entrada ]]-Tabla1333[[#This Row],[Salida ]])</f>
        <v>15</v>
      </c>
      <c r="R240" s="97">
        <f t="shared" si="3"/>
        <v>1243.0709999999999</v>
      </c>
    </row>
    <row r="241" spans="1:18" s="19" customFormat="1" ht="29.25" customHeight="1" x14ac:dyDescent="0.2">
      <c r="A241" s="17"/>
      <c r="B241" s="18"/>
      <c r="C241" s="87">
        <v>44727</v>
      </c>
      <c r="D241" s="99">
        <v>44727</v>
      </c>
      <c r="E241" s="89">
        <v>4083</v>
      </c>
      <c r="F241" s="89" t="s">
        <v>71</v>
      </c>
      <c r="G241" s="98" t="s">
        <v>330</v>
      </c>
      <c r="H241" s="91" t="s">
        <v>331</v>
      </c>
      <c r="I241" s="120" t="s">
        <v>204</v>
      </c>
      <c r="J241" s="121">
        <v>1188.8499999999999</v>
      </c>
      <c r="K241" s="122">
        <v>25</v>
      </c>
      <c r="L241" s="127"/>
      <c r="M241" s="89">
        <v>6</v>
      </c>
      <c r="N241" s="94">
        <v>47.553999999999995</v>
      </c>
      <c r="O241" s="95">
        <f>ROUND(Tabla1333[[#This Row],[Entrada ]]*Tabla1333[[#This Row],[Costo unitario   RD$]],2)</f>
        <v>0</v>
      </c>
      <c r="P241" s="95">
        <f>ROUND(Tabla1333[[#This Row],[Salida ]]*Tabla1333[[#This Row],[Costo unitario   RD$]],2)</f>
        <v>285.32</v>
      </c>
      <c r="Q241" s="96">
        <f>(Tabla1333[[#This Row],[Existencia ]]+Tabla1333[[#This Row],[Entrada ]]-Tabla1333[[#This Row],[Salida ]])</f>
        <v>19</v>
      </c>
      <c r="R241" s="97">
        <f t="shared" si="3"/>
        <v>903.52599999999995</v>
      </c>
    </row>
    <row r="242" spans="1:18" s="19" customFormat="1" ht="29.25" customHeight="1" x14ac:dyDescent="0.2">
      <c r="A242" s="17"/>
      <c r="B242" s="18"/>
      <c r="C242" s="87">
        <v>44727</v>
      </c>
      <c r="D242" s="99">
        <v>44727</v>
      </c>
      <c r="E242" s="89">
        <v>4012</v>
      </c>
      <c r="F242" s="89" t="s">
        <v>32</v>
      </c>
      <c r="G242" s="98" t="s">
        <v>332</v>
      </c>
      <c r="H242" s="91" t="s">
        <v>333</v>
      </c>
      <c r="I242" s="120" t="s">
        <v>204</v>
      </c>
      <c r="J242" s="121">
        <v>1150.5</v>
      </c>
      <c r="K242" s="122">
        <v>150</v>
      </c>
      <c r="L242" s="127"/>
      <c r="M242" s="89">
        <v>48</v>
      </c>
      <c r="N242" s="94">
        <v>7.67</v>
      </c>
      <c r="O242" s="95">
        <f>ROUND(Tabla1333[[#This Row],[Entrada ]]*Tabla1333[[#This Row],[Costo unitario   RD$]],2)</f>
        <v>0</v>
      </c>
      <c r="P242" s="95">
        <f>ROUND(Tabla1333[[#This Row],[Salida ]]*Tabla1333[[#This Row],[Costo unitario   RD$]],2)</f>
        <v>368.16</v>
      </c>
      <c r="Q242" s="96">
        <f>(Tabla1333[[#This Row],[Existencia ]]+Tabla1333[[#This Row],[Entrada ]]-Tabla1333[[#This Row],[Salida ]])</f>
        <v>102</v>
      </c>
      <c r="R242" s="97">
        <f t="shared" si="3"/>
        <v>782.34</v>
      </c>
    </row>
    <row r="243" spans="1:18" s="19" customFormat="1" ht="29.25" customHeight="1" x14ac:dyDescent="0.2">
      <c r="A243" s="17"/>
      <c r="B243" s="18"/>
      <c r="C243" s="87">
        <v>44727</v>
      </c>
      <c r="D243" s="99">
        <v>44727</v>
      </c>
      <c r="E243" s="89">
        <v>4077</v>
      </c>
      <c r="F243" s="89" t="s">
        <v>32</v>
      </c>
      <c r="G243" s="98" t="s">
        <v>332</v>
      </c>
      <c r="H243" s="91" t="s">
        <v>334</v>
      </c>
      <c r="I243" s="120" t="s">
        <v>204</v>
      </c>
      <c r="J243" s="121">
        <v>661.08320000000003</v>
      </c>
      <c r="K243" s="122">
        <v>47</v>
      </c>
      <c r="L243" s="127"/>
      <c r="M243" s="89">
        <v>14</v>
      </c>
      <c r="N243" s="94">
        <v>14.0656</v>
      </c>
      <c r="O243" s="95">
        <f>ROUND(Tabla1333[[#This Row],[Entrada ]]*Tabla1333[[#This Row],[Costo unitario   RD$]],2)</f>
        <v>0</v>
      </c>
      <c r="P243" s="95">
        <f>ROUND(Tabla1333[[#This Row],[Salida ]]*Tabla1333[[#This Row],[Costo unitario   RD$]],2)</f>
        <v>196.92</v>
      </c>
      <c r="Q243" s="96">
        <f>(Tabla1333[[#This Row],[Existencia ]]+Tabla1333[[#This Row],[Entrada ]]-Tabla1333[[#This Row],[Salida ]])</f>
        <v>33</v>
      </c>
      <c r="R243" s="97">
        <f t="shared" si="3"/>
        <v>464.16480000000001</v>
      </c>
    </row>
    <row r="244" spans="1:18" s="19" customFormat="1" ht="29.25" customHeight="1" x14ac:dyDescent="0.2">
      <c r="A244" s="17"/>
      <c r="B244" s="18"/>
      <c r="C244" s="87">
        <v>44727</v>
      </c>
      <c r="D244" s="99">
        <v>44727</v>
      </c>
      <c r="E244" s="89">
        <v>4029</v>
      </c>
      <c r="F244" s="89" t="s">
        <v>32</v>
      </c>
      <c r="G244" s="98" t="s">
        <v>335</v>
      </c>
      <c r="H244" s="91" t="s">
        <v>336</v>
      </c>
      <c r="I244" s="89" t="s">
        <v>303</v>
      </c>
      <c r="J244" s="95">
        <v>6979.7000000000007</v>
      </c>
      <c r="K244" s="88">
        <v>10</v>
      </c>
      <c r="L244" s="127"/>
      <c r="M244" s="89"/>
      <c r="N244" s="94">
        <v>697.97</v>
      </c>
      <c r="O244" s="95">
        <f>ROUND(Tabla1333[[#This Row],[Entrada ]]*Tabla1333[[#This Row],[Costo unitario   RD$]],2)</f>
        <v>0</v>
      </c>
      <c r="P244" s="95">
        <f>ROUND(Tabla1333[[#This Row],[Salida ]]*Tabla1333[[#This Row],[Costo unitario   RD$]],2)</f>
        <v>0</v>
      </c>
      <c r="Q244" s="96">
        <f>(Tabla1333[[#This Row],[Existencia ]]+Tabla1333[[#This Row],[Entrada ]]-Tabla1333[[#This Row],[Salida ]])</f>
        <v>10</v>
      </c>
      <c r="R244" s="97">
        <f t="shared" si="3"/>
        <v>6979.7000000000007</v>
      </c>
    </row>
    <row r="245" spans="1:18" s="19" customFormat="1" ht="27" customHeight="1" x14ac:dyDescent="0.2">
      <c r="A245" s="17"/>
      <c r="B245" s="18"/>
      <c r="C245" s="87">
        <v>44727</v>
      </c>
      <c r="D245" s="99">
        <v>44727</v>
      </c>
      <c r="E245" s="89">
        <v>4019</v>
      </c>
      <c r="F245" s="89" t="s">
        <v>32</v>
      </c>
      <c r="G245" s="98" t="s">
        <v>304</v>
      </c>
      <c r="H245" s="91" t="s">
        <v>337</v>
      </c>
      <c r="I245" s="120" t="s">
        <v>204</v>
      </c>
      <c r="J245" s="121">
        <v>3520.53</v>
      </c>
      <c r="K245" s="122">
        <v>27</v>
      </c>
      <c r="L245" s="127"/>
      <c r="M245" s="89"/>
      <c r="N245" s="94">
        <v>130.39000000000001</v>
      </c>
      <c r="O245" s="95">
        <f>ROUND(Tabla1333[[#This Row],[Entrada ]]*Tabla1333[[#This Row],[Costo unitario   RD$]],2)</f>
        <v>0</v>
      </c>
      <c r="P245" s="95">
        <f>ROUND(Tabla1333[[#This Row],[Salida ]]*Tabla1333[[#This Row],[Costo unitario   RD$]],2)</f>
        <v>0</v>
      </c>
      <c r="Q245" s="96">
        <f>(Tabla1333[[#This Row],[Existencia ]]+Tabla1333[[#This Row],[Entrada ]]-Tabla1333[[#This Row],[Salida ]])</f>
        <v>27</v>
      </c>
      <c r="R245" s="97">
        <f t="shared" si="3"/>
        <v>3520.53</v>
      </c>
    </row>
    <row r="246" spans="1:18" s="19" customFormat="1" ht="27" customHeight="1" x14ac:dyDescent="0.2">
      <c r="A246" s="17"/>
      <c r="B246" s="18"/>
      <c r="C246" s="87">
        <v>44727</v>
      </c>
      <c r="D246" s="99">
        <v>44727</v>
      </c>
      <c r="E246" s="89">
        <v>4081</v>
      </c>
      <c r="F246" s="89" t="s">
        <v>32</v>
      </c>
      <c r="G246" s="98" t="s">
        <v>304</v>
      </c>
      <c r="H246" s="91" t="s">
        <v>338</v>
      </c>
      <c r="I246" s="120" t="s">
        <v>204</v>
      </c>
      <c r="J246" s="121">
        <v>3489.85</v>
      </c>
      <c r="K246" s="122">
        <v>13</v>
      </c>
      <c r="L246" s="127"/>
      <c r="M246" s="89"/>
      <c r="N246" s="94">
        <v>268.45</v>
      </c>
      <c r="O246" s="95">
        <f>ROUND(Tabla1333[[#This Row],[Entrada ]]*Tabla1333[[#This Row],[Costo unitario   RD$]],2)</f>
        <v>0</v>
      </c>
      <c r="P246" s="95">
        <f>ROUND(Tabla1333[[#This Row],[Salida ]]*Tabla1333[[#This Row],[Costo unitario   RD$]],2)</f>
        <v>0</v>
      </c>
      <c r="Q246" s="96">
        <f>(Tabla1333[[#This Row],[Existencia ]]+Tabla1333[[#This Row],[Entrada ]]-Tabla1333[[#This Row],[Salida ]])</f>
        <v>13</v>
      </c>
      <c r="R246" s="97">
        <f t="shared" si="3"/>
        <v>3489.85</v>
      </c>
    </row>
    <row r="247" spans="1:18" s="19" customFormat="1" ht="27" customHeight="1" x14ac:dyDescent="0.2">
      <c r="A247" s="17"/>
      <c r="B247" s="18"/>
      <c r="C247" s="87">
        <v>44727</v>
      </c>
      <c r="D247" s="99">
        <v>44727</v>
      </c>
      <c r="E247" s="89">
        <v>1052</v>
      </c>
      <c r="F247" s="100" t="s">
        <v>19</v>
      </c>
      <c r="G247" s="101" t="s">
        <v>281</v>
      </c>
      <c r="H247" s="101" t="s">
        <v>339</v>
      </c>
      <c r="I247" s="100" t="s">
        <v>161</v>
      </c>
      <c r="J247" s="125">
        <v>690.3</v>
      </c>
      <c r="K247" s="126">
        <v>15</v>
      </c>
      <c r="L247" s="132"/>
      <c r="M247" s="89">
        <v>7</v>
      </c>
      <c r="N247" s="128">
        <v>46.019999999999996</v>
      </c>
      <c r="O247" s="95">
        <f>ROUND(Tabla1333[[#This Row],[Entrada ]]*Tabla1333[[#This Row],[Costo unitario   RD$]],2)</f>
        <v>0</v>
      </c>
      <c r="P247" s="95">
        <f>ROUND(Tabla1333[[#This Row],[Salida ]]*Tabla1333[[#This Row],[Costo unitario   RD$]],2)</f>
        <v>322.14</v>
      </c>
      <c r="Q247" s="96">
        <f>(Tabla1333[[#This Row],[Existencia ]]+Tabla1333[[#This Row],[Entrada ]]-Tabla1333[[#This Row],[Salida ]])</f>
        <v>8</v>
      </c>
      <c r="R247" s="97">
        <f t="shared" si="3"/>
        <v>368.15999999999997</v>
      </c>
    </row>
    <row r="248" spans="1:18" s="19" customFormat="1" ht="27" customHeight="1" x14ac:dyDescent="0.2">
      <c r="A248" s="17"/>
      <c r="B248" s="18"/>
      <c r="C248" s="87">
        <v>44727</v>
      </c>
      <c r="D248" s="99">
        <v>44727</v>
      </c>
      <c r="E248" s="89">
        <v>1027</v>
      </c>
      <c r="F248" s="100" t="s">
        <v>19</v>
      </c>
      <c r="G248" s="101" t="s">
        <v>283</v>
      </c>
      <c r="H248" s="101" t="s">
        <v>340</v>
      </c>
      <c r="I248" s="120" t="s">
        <v>204</v>
      </c>
      <c r="J248" s="121">
        <v>5866.4880000000003</v>
      </c>
      <c r="K248" s="122">
        <v>1381</v>
      </c>
      <c r="L248" s="133"/>
      <c r="M248" s="89"/>
      <c r="N248" s="128">
        <v>4.2480000000000002</v>
      </c>
      <c r="O248" s="95">
        <f>ROUND(Tabla1333[[#This Row],[Entrada ]]*Tabla1333[[#This Row],[Costo unitario   RD$]],2)</f>
        <v>0</v>
      </c>
      <c r="P248" s="95">
        <f>ROUND(Tabla1333[[#This Row],[Salida ]]*Tabla1333[[#This Row],[Costo unitario   RD$]],2)</f>
        <v>0</v>
      </c>
      <c r="Q248" s="96">
        <f>(Tabla1333[[#This Row],[Existencia ]]+Tabla1333[[#This Row],[Entrada ]]-Tabla1333[[#This Row],[Salida ]])</f>
        <v>1381</v>
      </c>
      <c r="R248" s="97">
        <f t="shared" si="3"/>
        <v>5866.4880000000003</v>
      </c>
    </row>
    <row r="249" spans="1:18" s="19" customFormat="1" ht="27" customHeight="1" x14ac:dyDescent="0.2">
      <c r="A249" s="17"/>
      <c r="B249" s="18"/>
      <c r="C249" s="87">
        <v>44727</v>
      </c>
      <c r="D249" s="99">
        <v>44727</v>
      </c>
      <c r="E249" s="89">
        <v>4025</v>
      </c>
      <c r="F249" s="120" t="s">
        <v>32</v>
      </c>
      <c r="G249" s="101" t="s">
        <v>344</v>
      </c>
      <c r="H249" s="101" t="s">
        <v>345</v>
      </c>
      <c r="I249" s="120" t="s">
        <v>346</v>
      </c>
      <c r="J249" s="121">
        <v>7986.2399999999989</v>
      </c>
      <c r="K249" s="122">
        <v>240</v>
      </c>
      <c r="L249" s="123"/>
      <c r="M249" s="89"/>
      <c r="N249" s="94">
        <v>33.275999999999996</v>
      </c>
      <c r="O249" s="95">
        <f>ROUND(Tabla1333[[#This Row],[Entrada ]]*Tabla1333[[#This Row],[Costo unitario   RD$]],2)</f>
        <v>0</v>
      </c>
      <c r="P249" s="95">
        <f>ROUND(Tabla1333[[#This Row],[Salida ]]*Tabla1333[[#This Row],[Costo unitario   RD$]],2)</f>
        <v>0</v>
      </c>
      <c r="Q249" s="96">
        <f>(Tabla1333[[#This Row],[Existencia ]]+Tabla1333[[#This Row],[Entrada ]]-Tabla1333[[#This Row],[Salida ]])</f>
        <v>240</v>
      </c>
      <c r="R249" s="97">
        <f t="shared" si="3"/>
        <v>7986.2399999999989</v>
      </c>
    </row>
    <row r="250" spans="1:18" s="16" customFormat="1" ht="38.25" customHeight="1" x14ac:dyDescent="0.2">
      <c r="A250" s="1"/>
      <c r="B250" s="9">
        <v>3</v>
      </c>
      <c r="C250" s="87">
        <v>44725</v>
      </c>
      <c r="D250" s="99">
        <v>44725</v>
      </c>
      <c r="E250" s="89">
        <v>4021</v>
      </c>
      <c r="F250" s="120" t="s">
        <v>32</v>
      </c>
      <c r="G250" s="101" t="s">
        <v>341</v>
      </c>
      <c r="H250" s="101" t="s">
        <v>342</v>
      </c>
      <c r="I250" s="9" t="s">
        <v>303</v>
      </c>
      <c r="J250" s="92">
        <v>3917.6</v>
      </c>
      <c r="K250" s="93">
        <v>20</v>
      </c>
      <c r="L250" s="123"/>
      <c r="M250" s="89"/>
      <c r="N250" s="94">
        <v>195.88</v>
      </c>
      <c r="O250" s="95">
        <f>ROUND(Tabla1333[[#This Row],[Entrada ]]*Tabla1333[[#This Row],[Costo unitario   RD$]],2)</f>
        <v>0</v>
      </c>
      <c r="P250" s="95">
        <f>ROUND(Tabla1333[[#This Row],[Salida ]]*Tabla1333[[#This Row],[Costo unitario   RD$]],2)</f>
        <v>0</v>
      </c>
      <c r="Q250" s="96">
        <f>(Tabla1333[[#This Row],[Existencia ]]+Tabla1333[[#This Row],[Entrada ]]-Tabla1333[[#This Row],[Salida ]])</f>
        <v>20</v>
      </c>
      <c r="R250" s="97">
        <f t="shared" si="3"/>
        <v>3917.6</v>
      </c>
    </row>
    <row r="251" spans="1:18" s="5" customFormat="1" ht="39.75" customHeight="1" x14ac:dyDescent="0.2">
      <c r="A251" s="1"/>
      <c r="B251" s="9">
        <v>8</v>
      </c>
      <c r="C251" s="87">
        <v>44725</v>
      </c>
      <c r="D251" s="99">
        <v>44725</v>
      </c>
      <c r="E251" s="89">
        <v>4048</v>
      </c>
      <c r="F251" s="120" t="s">
        <v>32</v>
      </c>
      <c r="G251" s="101" t="s">
        <v>33</v>
      </c>
      <c r="H251" s="101" t="s">
        <v>343</v>
      </c>
      <c r="I251" s="120" t="s">
        <v>204</v>
      </c>
      <c r="J251" s="121">
        <v>1770</v>
      </c>
      <c r="K251" s="122">
        <v>20</v>
      </c>
      <c r="L251" s="123"/>
      <c r="M251" s="89"/>
      <c r="N251" s="94">
        <v>88.5</v>
      </c>
      <c r="O251" s="95">
        <f>ROUND(Tabla1333[[#This Row],[Entrada ]]*Tabla1333[[#This Row],[Costo unitario   RD$]],2)</f>
        <v>0</v>
      </c>
      <c r="P251" s="95">
        <f>ROUND(Tabla1333[[#This Row],[Salida ]]*Tabla1333[[#This Row],[Costo unitario   RD$]],2)</f>
        <v>0</v>
      </c>
      <c r="Q251" s="96">
        <f>(Tabla1333[[#This Row],[Existencia ]]+Tabla1333[[#This Row],[Entrada ]]-Tabla1333[[#This Row],[Salida ]])</f>
        <v>20</v>
      </c>
      <c r="R251" s="97">
        <f t="shared" si="3"/>
        <v>1770</v>
      </c>
    </row>
    <row r="252" spans="1:18" s="5" customFormat="1" ht="27" customHeight="1" x14ac:dyDescent="0.2">
      <c r="A252" s="1"/>
      <c r="B252" s="9">
        <v>9</v>
      </c>
      <c r="C252" s="87">
        <v>44725</v>
      </c>
      <c r="D252" s="99">
        <v>44725</v>
      </c>
      <c r="E252" s="89">
        <v>4024</v>
      </c>
      <c r="F252" s="120" t="s">
        <v>32</v>
      </c>
      <c r="G252" s="101" t="s">
        <v>45</v>
      </c>
      <c r="H252" s="101" t="s">
        <v>310</v>
      </c>
      <c r="I252" s="120" t="s">
        <v>204</v>
      </c>
      <c r="J252" s="121">
        <v>5876.4</v>
      </c>
      <c r="K252" s="122">
        <v>20</v>
      </c>
      <c r="L252" s="123"/>
      <c r="M252" s="89"/>
      <c r="N252" s="94">
        <v>293.82</v>
      </c>
      <c r="O252" s="95">
        <f>ROUND(Tabla1333[[#This Row],[Entrada ]]*Tabla1333[[#This Row],[Costo unitario   RD$]],2)</f>
        <v>0</v>
      </c>
      <c r="P252" s="95">
        <f>ROUND(Tabla1333[[#This Row],[Salida ]]*Tabla1333[[#This Row],[Costo unitario   RD$]],2)</f>
        <v>0</v>
      </c>
      <c r="Q252" s="96">
        <f>(Tabla1333[[#This Row],[Existencia ]]+Tabla1333[[#This Row],[Entrada ]]-Tabla1333[[#This Row],[Salida ]])</f>
        <v>20</v>
      </c>
      <c r="R252" s="97">
        <f t="shared" si="3"/>
        <v>5876.4</v>
      </c>
    </row>
    <row r="253" spans="1:18" s="5" customFormat="1" ht="27" customHeight="1" x14ac:dyDescent="0.2">
      <c r="A253" s="1"/>
      <c r="B253" s="9">
        <v>10</v>
      </c>
      <c r="C253" s="87">
        <v>44725</v>
      </c>
      <c r="D253" s="99">
        <v>44725</v>
      </c>
      <c r="E253" s="89">
        <v>4080</v>
      </c>
      <c r="F253" s="120" t="s">
        <v>26</v>
      </c>
      <c r="G253" s="101" t="s">
        <v>54</v>
      </c>
      <c r="H253" s="101" t="s">
        <v>347</v>
      </c>
      <c r="I253" s="120" t="s">
        <v>204</v>
      </c>
      <c r="J253" s="121">
        <v>2832</v>
      </c>
      <c r="K253" s="122">
        <v>50</v>
      </c>
      <c r="L253" s="123"/>
      <c r="M253" s="89">
        <v>42</v>
      </c>
      <c r="N253" s="94">
        <v>56.64</v>
      </c>
      <c r="O253" s="95">
        <f>ROUND(Tabla1333[[#This Row],[Entrada ]]*Tabla1333[[#This Row],[Costo unitario   RD$]],2)</f>
        <v>0</v>
      </c>
      <c r="P253" s="95">
        <f>ROUND(Tabla1333[[#This Row],[Salida ]]*Tabla1333[[#This Row],[Costo unitario   RD$]],2)</f>
        <v>2378.88</v>
      </c>
      <c r="Q253" s="96">
        <f>(Tabla1333[[#This Row],[Existencia ]]+Tabla1333[[#This Row],[Entrada ]]-Tabla1333[[#This Row],[Salida ]])</f>
        <v>8</v>
      </c>
      <c r="R253" s="97">
        <f t="shared" si="3"/>
        <v>453.12</v>
      </c>
    </row>
    <row r="254" spans="1:18" s="5" customFormat="1" ht="27" customHeight="1" x14ac:dyDescent="0.2">
      <c r="A254" s="1"/>
      <c r="B254" s="9">
        <v>11</v>
      </c>
      <c r="C254" s="87">
        <v>44725</v>
      </c>
      <c r="D254" s="99">
        <v>44725</v>
      </c>
      <c r="E254" s="89">
        <v>4053</v>
      </c>
      <c r="F254" s="120" t="s">
        <v>36</v>
      </c>
      <c r="G254" s="101" t="s">
        <v>37</v>
      </c>
      <c r="H254" s="101" t="s">
        <v>348</v>
      </c>
      <c r="I254" s="120" t="s">
        <v>31</v>
      </c>
      <c r="J254" s="121">
        <v>18496.5</v>
      </c>
      <c r="K254" s="122">
        <v>209</v>
      </c>
      <c r="L254" s="123"/>
      <c r="M254" s="89"/>
      <c r="N254" s="94">
        <v>88.5</v>
      </c>
      <c r="O254" s="95">
        <f>ROUND(Tabla1333[[#This Row],[Entrada ]]*Tabla1333[[#This Row],[Costo unitario   RD$]],2)</f>
        <v>0</v>
      </c>
      <c r="P254" s="95">
        <f>ROUND(Tabla1333[[#This Row],[Salida ]]*Tabla1333[[#This Row],[Costo unitario   RD$]],2)</f>
        <v>0</v>
      </c>
      <c r="Q254" s="96">
        <f>(Tabla1333[[#This Row],[Existencia ]]+Tabla1333[[#This Row],[Entrada ]]-Tabla1333[[#This Row],[Salida ]])</f>
        <v>209</v>
      </c>
      <c r="R254" s="97">
        <f t="shared" si="3"/>
        <v>18496.5</v>
      </c>
    </row>
    <row r="255" spans="1:18" s="5" customFormat="1" ht="27" customHeight="1" x14ac:dyDescent="0.2">
      <c r="A255" s="1"/>
      <c r="B255" s="9">
        <v>12</v>
      </c>
      <c r="C255" s="87">
        <v>44725</v>
      </c>
      <c r="D255" s="99">
        <v>44725</v>
      </c>
      <c r="E255" s="89">
        <v>4058</v>
      </c>
      <c r="F255" s="120" t="s">
        <v>36</v>
      </c>
      <c r="G255" s="101" t="s">
        <v>37</v>
      </c>
      <c r="H255" s="101" t="s">
        <v>349</v>
      </c>
      <c r="I255" s="120" t="s">
        <v>31</v>
      </c>
      <c r="J255" s="121">
        <v>7334.88</v>
      </c>
      <c r="K255" s="122">
        <v>74</v>
      </c>
      <c r="L255" s="123"/>
      <c r="M255" s="89">
        <v>57</v>
      </c>
      <c r="N255" s="94">
        <v>99.12</v>
      </c>
      <c r="O255" s="95">
        <f>ROUND(Tabla1333[[#This Row],[Entrada ]]*Tabla1333[[#This Row],[Costo unitario   RD$]],2)</f>
        <v>0</v>
      </c>
      <c r="P255" s="95">
        <f>ROUND(Tabla1333[[#This Row],[Salida ]]*Tabla1333[[#This Row],[Costo unitario   RD$]],2)</f>
        <v>5649.84</v>
      </c>
      <c r="Q255" s="96">
        <f>(Tabla1333[[#This Row],[Existencia ]]+Tabla1333[[#This Row],[Entrada ]]-Tabla1333[[#This Row],[Salida ]])</f>
        <v>17</v>
      </c>
      <c r="R255" s="97">
        <f t="shared" si="3"/>
        <v>1685.04</v>
      </c>
    </row>
    <row r="256" spans="1:18" s="5" customFormat="1" ht="27" customHeight="1" x14ac:dyDescent="0.2">
      <c r="A256" s="1"/>
      <c r="B256" s="9">
        <v>13</v>
      </c>
      <c r="C256" s="87">
        <v>44725</v>
      </c>
      <c r="D256" s="99">
        <v>44725</v>
      </c>
      <c r="E256" s="89">
        <v>4049</v>
      </c>
      <c r="F256" s="120" t="s">
        <v>36</v>
      </c>
      <c r="G256" s="101" t="s">
        <v>37</v>
      </c>
      <c r="H256" s="101" t="s">
        <v>350</v>
      </c>
      <c r="I256" s="120" t="s">
        <v>31</v>
      </c>
      <c r="J256" s="121">
        <v>26554.719999999998</v>
      </c>
      <c r="K256" s="122">
        <v>388</v>
      </c>
      <c r="L256" s="123"/>
      <c r="M256" s="89">
        <v>106</v>
      </c>
      <c r="N256" s="94">
        <v>68.44</v>
      </c>
      <c r="O256" s="95">
        <f>ROUND(Tabla1333[[#This Row],[Entrada ]]*Tabla1333[[#This Row],[Costo unitario   RD$]],2)</f>
        <v>0</v>
      </c>
      <c r="P256" s="95">
        <f>ROUND(Tabla1333[[#This Row],[Salida ]]*Tabla1333[[#This Row],[Costo unitario   RD$]],2)</f>
        <v>7254.64</v>
      </c>
      <c r="Q256" s="96">
        <f>(Tabla1333[[#This Row],[Existencia ]]+Tabla1333[[#This Row],[Entrada ]]-Tabla1333[[#This Row],[Salida ]])</f>
        <v>282</v>
      </c>
      <c r="R256" s="97">
        <f t="shared" si="3"/>
        <v>19300.079999999998</v>
      </c>
    </row>
    <row r="257" spans="1:18" s="5" customFormat="1" ht="27" customHeight="1" x14ac:dyDescent="0.2">
      <c r="A257" s="1"/>
      <c r="B257" s="9">
        <v>14</v>
      </c>
      <c r="C257" s="87">
        <v>44725</v>
      </c>
      <c r="D257" s="99">
        <v>44725</v>
      </c>
      <c r="E257" s="89">
        <v>4059</v>
      </c>
      <c r="F257" s="120" t="s">
        <v>36</v>
      </c>
      <c r="G257" s="101" t="s">
        <v>37</v>
      </c>
      <c r="H257" s="101" t="s">
        <v>351</v>
      </c>
      <c r="I257" s="120" t="s">
        <v>161</v>
      </c>
      <c r="J257" s="121">
        <v>16543.599999999999</v>
      </c>
      <c r="K257" s="122">
        <v>4</v>
      </c>
      <c r="L257" s="123"/>
      <c r="M257" s="89"/>
      <c r="N257" s="94">
        <v>4135.8999999999996</v>
      </c>
      <c r="O257" s="95">
        <f>ROUND(Tabla1333[[#This Row],[Entrada ]]*Tabla1333[[#This Row],[Costo unitario   RD$]],2)</f>
        <v>0</v>
      </c>
      <c r="P257" s="95">
        <f>ROUND(Tabla1333[[#This Row],[Salida ]]*Tabla1333[[#This Row],[Costo unitario   RD$]],2)</f>
        <v>0</v>
      </c>
      <c r="Q257" s="96">
        <f>(Tabla1333[[#This Row],[Existencia ]]+Tabla1333[[#This Row],[Entrada ]]-Tabla1333[[#This Row],[Salida ]])</f>
        <v>4</v>
      </c>
      <c r="R257" s="97">
        <f t="shared" si="3"/>
        <v>16543.599999999999</v>
      </c>
    </row>
    <row r="258" spans="1:18" s="5" customFormat="1" ht="48" customHeight="1" x14ac:dyDescent="0.2">
      <c r="A258" s="1"/>
      <c r="B258" s="9">
        <v>16</v>
      </c>
      <c r="C258" s="129">
        <v>44722</v>
      </c>
      <c r="D258" s="130">
        <v>44722</v>
      </c>
      <c r="E258" s="89">
        <v>4032</v>
      </c>
      <c r="F258" s="120" t="s">
        <v>32</v>
      </c>
      <c r="G258" s="101" t="s">
        <v>301</v>
      </c>
      <c r="H258" s="91" t="s">
        <v>302</v>
      </c>
      <c r="I258" s="9" t="s">
        <v>303</v>
      </c>
      <c r="J258" s="92">
        <v>2832</v>
      </c>
      <c r="K258" s="93">
        <v>8</v>
      </c>
      <c r="L258" s="127"/>
      <c r="M258" s="89"/>
      <c r="N258" s="94">
        <v>354</v>
      </c>
      <c r="O258" s="95">
        <f>ROUND(Tabla1333[[#This Row],[Entrada ]]*Tabla1333[[#This Row],[Costo unitario   RD$]],2)</f>
        <v>0</v>
      </c>
      <c r="P258" s="95">
        <f>ROUND(Tabla1333[[#This Row],[Salida ]]*Tabla1333[[#This Row],[Costo unitario   RD$]],2)</f>
        <v>0</v>
      </c>
      <c r="Q258" s="96">
        <f>(Tabla1333[[#This Row],[Existencia ]]+Tabla1333[[#This Row],[Entrada ]]-Tabla1333[[#This Row],[Salida ]])</f>
        <v>8</v>
      </c>
      <c r="R258" s="97">
        <f t="shared" si="3"/>
        <v>2832</v>
      </c>
    </row>
    <row r="259" spans="1:18" s="5" customFormat="1" ht="27" customHeight="1" x14ac:dyDescent="0.2">
      <c r="A259" s="1"/>
      <c r="B259" s="9">
        <v>19</v>
      </c>
      <c r="C259" s="129">
        <v>44722</v>
      </c>
      <c r="D259" s="130">
        <v>44722</v>
      </c>
      <c r="E259" s="89">
        <v>4090</v>
      </c>
      <c r="F259" s="120" t="s">
        <v>32</v>
      </c>
      <c r="G259" s="101" t="s">
        <v>304</v>
      </c>
      <c r="H259" s="91" t="s">
        <v>305</v>
      </c>
      <c r="I259" s="120" t="s">
        <v>204</v>
      </c>
      <c r="J259" s="121">
        <v>4012</v>
      </c>
      <c r="K259" s="122">
        <v>4</v>
      </c>
      <c r="L259" s="127"/>
      <c r="M259" s="89"/>
      <c r="N259" s="94">
        <v>1003</v>
      </c>
      <c r="O259" s="95">
        <f>ROUND(Tabla1333[[#This Row],[Entrada ]]*Tabla1333[[#This Row],[Costo unitario   RD$]],2)</f>
        <v>0</v>
      </c>
      <c r="P259" s="95">
        <f>ROUND(Tabla1333[[#This Row],[Salida ]]*Tabla1333[[#This Row],[Costo unitario   RD$]],2)</f>
        <v>0</v>
      </c>
      <c r="Q259" s="96">
        <f>(Tabla1333[[#This Row],[Existencia ]]+Tabla1333[[#This Row],[Entrada ]]-Tabla1333[[#This Row],[Salida ]])</f>
        <v>4</v>
      </c>
      <c r="R259" s="97">
        <f t="shared" si="3"/>
        <v>4012</v>
      </c>
    </row>
    <row r="260" spans="1:18" s="5" customFormat="1" ht="27" customHeight="1" x14ac:dyDescent="0.2">
      <c r="A260" s="1"/>
      <c r="B260" s="9">
        <v>21</v>
      </c>
      <c r="C260" s="129">
        <v>44722</v>
      </c>
      <c r="D260" s="130">
        <v>44722</v>
      </c>
      <c r="E260" s="89">
        <v>4039</v>
      </c>
      <c r="F260" s="120" t="s">
        <v>32</v>
      </c>
      <c r="G260" s="101" t="s">
        <v>306</v>
      </c>
      <c r="H260" s="91" t="s">
        <v>307</v>
      </c>
      <c r="I260" s="9" t="s">
        <v>303</v>
      </c>
      <c r="J260" s="92">
        <v>1652</v>
      </c>
      <c r="K260" s="93">
        <v>7</v>
      </c>
      <c r="L260" s="127"/>
      <c r="M260" s="89">
        <v>2</v>
      </c>
      <c r="N260" s="94">
        <v>236</v>
      </c>
      <c r="O260" s="95">
        <f>ROUND(Tabla1333[[#This Row],[Entrada ]]*Tabla1333[[#This Row],[Costo unitario   RD$]],2)</f>
        <v>0</v>
      </c>
      <c r="P260" s="95">
        <f>ROUND(Tabla1333[[#This Row],[Salida ]]*Tabla1333[[#This Row],[Costo unitario   RD$]],2)</f>
        <v>472</v>
      </c>
      <c r="Q260" s="96">
        <f>(Tabla1333[[#This Row],[Existencia ]]+Tabla1333[[#This Row],[Entrada ]]-Tabla1333[[#This Row],[Salida ]])</f>
        <v>5</v>
      </c>
      <c r="R260" s="97">
        <f t="shared" si="3"/>
        <v>1180</v>
      </c>
    </row>
    <row r="261" spans="1:18" s="5" customFormat="1" ht="44.25" customHeight="1" x14ac:dyDescent="0.2">
      <c r="A261" s="1"/>
      <c r="B261" s="9">
        <v>22</v>
      </c>
      <c r="C261" s="129">
        <v>44722</v>
      </c>
      <c r="D261" s="130">
        <v>44722</v>
      </c>
      <c r="E261" s="89">
        <v>4016</v>
      </c>
      <c r="F261" s="120" t="s">
        <v>32</v>
      </c>
      <c r="G261" s="101" t="s">
        <v>308</v>
      </c>
      <c r="H261" s="91" t="s">
        <v>309</v>
      </c>
      <c r="I261" s="9" t="s">
        <v>303</v>
      </c>
      <c r="J261" s="92">
        <v>1416</v>
      </c>
      <c r="K261" s="93">
        <v>6</v>
      </c>
      <c r="L261" s="127"/>
      <c r="M261" s="89"/>
      <c r="N261" s="94">
        <v>236</v>
      </c>
      <c r="O261" s="95">
        <f>ROUND(Tabla1333[[#This Row],[Entrada ]]*Tabla1333[[#This Row],[Costo unitario   RD$]],2)</f>
        <v>0</v>
      </c>
      <c r="P261" s="95">
        <f>ROUND(Tabla1333[[#This Row],[Salida ]]*Tabla1333[[#This Row],[Costo unitario   RD$]],2)</f>
        <v>0</v>
      </c>
      <c r="Q261" s="96">
        <f>(Tabla1333[[#This Row],[Existencia ]]+Tabla1333[[#This Row],[Entrada ]]-Tabla1333[[#This Row],[Salida ]])</f>
        <v>6</v>
      </c>
      <c r="R261" s="97">
        <f t="shared" si="3"/>
        <v>1416</v>
      </c>
    </row>
    <row r="262" spans="1:18" s="5" customFormat="1" ht="27" customHeight="1" x14ac:dyDescent="0.2">
      <c r="A262" s="1"/>
      <c r="B262" s="9">
        <v>23</v>
      </c>
      <c r="C262" s="129">
        <v>44722</v>
      </c>
      <c r="D262" s="130">
        <v>44722</v>
      </c>
      <c r="E262" s="89">
        <v>4024</v>
      </c>
      <c r="F262" s="120" t="s">
        <v>32</v>
      </c>
      <c r="G262" s="101" t="s">
        <v>45</v>
      </c>
      <c r="H262" s="91" t="s">
        <v>310</v>
      </c>
      <c r="I262" s="120" t="s">
        <v>204</v>
      </c>
      <c r="J262" s="121">
        <v>13924</v>
      </c>
      <c r="K262" s="122">
        <v>100</v>
      </c>
      <c r="L262" s="127"/>
      <c r="M262" s="89"/>
      <c r="N262" s="94">
        <v>139.24</v>
      </c>
      <c r="O262" s="95">
        <f>ROUND(Tabla1333[[#This Row],[Entrada ]]*Tabla1333[[#This Row],[Costo unitario   RD$]],2)</f>
        <v>0</v>
      </c>
      <c r="P262" s="95">
        <f>ROUND(Tabla1333[[#This Row],[Salida ]]*Tabla1333[[#This Row],[Costo unitario   RD$]],2)</f>
        <v>0</v>
      </c>
      <c r="Q262" s="96">
        <f>(Tabla1333[[#This Row],[Existencia ]]+Tabla1333[[#This Row],[Entrada ]]-Tabla1333[[#This Row],[Salida ]])</f>
        <v>100</v>
      </c>
      <c r="R262" s="97">
        <f t="shared" si="3"/>
        <v>13924</v>
      </c>
    </row>
    <row r="263" spans="1:18" s="5" customFormat="1" ht="27" customHeight="1" x14ac:dyDescent="0.2">
      <c r="A263" s="1"/>
      <c r="B263" s="9">
        <v>24</v>
      </c>
      <c r="C263" s="129">
        <v>44722</v>
      </c>
      <c r="D263" s="130">
        <v>44722</v>
      </c>
      <c r="E263" s="89">
        <v>4064</v>
      </c>
      <c r="F263" s="120" t="s">
        <v>32</v>
      </c>
      <c r="G263" s="101" t="s">
        <v>311</v>
      </c>
      <c r="H263" s="91" t="s">
        <v>312</v>
      </c>
      <c r="I263" s="9" t="s">
        <v>303</v>
      </c>
      <c r="J263" s="92">
        <v>1840.8000000000002</v>
      </c>
      <c r="K263" s="93">
        <v>12</v>
      </c>
      <c r="L263" s="127"/>
      <c r="M263" s="89">
        <v>1</v>
      </c>
      <c r="N263" s="94">
        <v>153.4</v>
      </c>
      <c r="O263" s="95">
        <f>ROUND(Tabla1333[[#This Row],[Entrada ]]*Tabla1333[[#This Row],[Costo unitario   RD$]],2)</f>
        <v>0</v>
      </c>
      <c r="P263" s="95">
        <f>ROUND(Tabla1333[[#This Row],[Salida ]]*Tabla1333[[#This Row],[Costo unitario   RD$]],2)</f>
        <v>153.4</v>
      </c>
      <c r="Q263" s="96">
        <f>(Tabla1333[[#This Row],[Existencia ]]+Tabla1333[[#This Row],[Entrada ]]-Tabla1333[[#This Row],[Salida ]])</f>
        <v>11</v>
      </c>
      <c r="R263" s="97">
        <f t="shared" si="3"/>
        <v>1687.4</v>
      </c>
    </row>
    <row r="264" spans="1:18" s="5" customFormat="1" ht="39.75" customHeight="1" x14ac:dyDescent="0.2">
      <c r="A264" s="1"/>
      <c r="B264" s="9">
        <v>25</v>
      </c>
      <c r="C264" s="129">
        <v>44722</v>
      </c>
      <c r="D264" s="130">
        <v>44722</v>
      </c>
      <c r="E264" s="89">
        <v>4053</v>
      </c>
      <c r="F264" s="120" t="s">
        <v>36</v>
      </c>
      <c r="G264" s="101" t="s">
        <v>316</v>
      </c>
      <c r="H264" s="91" t="s">
        <v>317</v>
      </c>
      <c r="I264" s="95" t="s">
        <v>31</v>
      </c>
      <c r="J264" s="95">
        <v>5782</v>
      </c>
      <c r="K264" s="88">
        <v>98</v>
      </c>
      <c r="L264" s="127"/>
      <c r="M264" s="89">
        <v>28</v>
      </c>
      <c r="N264" s="94">
        <v>59</v>
      </c>
      <c r="O264" s="95">
        <f>ROUND(Tabla1333[[#This Row],[Entrada ]]*Tabla1333[[#This Row],[Costo unitario   RD$]],2)</f>
        <v>0</v>
      </c>
      <c r="P264" s="95">
        <f>ROUND(Tabla1333[[#This Row],[Salida ]]*Tabla1333[[#This Row],[Costo unitario   RD$]],2)</f>
        <v>1652</v>
      </c>
      <c r="Q264" s="96">
        <f>(Tabla1333[[#This Row],[Existencia ]]+Tabla1333[[#This Row],[Entrada ]]-Tabla1333[[#This Row],[Salida ]])</f>
        <v>70</v>
      </c>
      <c r="R264" s="97">
        <f t="shared" si="3"/>
        <v>4130</v>
      </c>
    </row>
    <row r="265" spans="1:18" s="5" customFormat="1" ht="27" customHeight="1" x14ac:dyDescent="0.2">
      <c r="A265" s="1"/>
      <c r="B265" s="9">
        <v>27</v>
      </c>
      <c r="C265" s="129">
        <v>44722</v>
      </c>
      <c r="D265" s="130">
        <v>44722</v>
      </c>
      <c r="E265" s="89">
        <v>4078</v>
      </c>
      <c r="F265" s="120" t="s">
        <v>36</v>
      </c>
      <c r="G265" s="101" t="s">
        <v>316</v>
      </c>
      <c r="H265" s="91" t="s">
        <v>318</v>
      </c>
      <c r="I265" s="95" t="s">
        <v>31</v>
      </c>
      <c r="J265" s="95">
        <v>7929.5999999999995</v>
      </c>
      <c r="K265" s="88">
        <v>112</v>
      </c>
      <c r="L265" s="127"/>
      <c r="M265" s="89"/>
      <c r="N265" s="94">
        <v>70.8</v>
      </c>
      <c r="O265" s="95">
        <f>ROUND(Tabla1333[[#This Row],[Entrada ]]*Tabla1333[[#This Row],[Costo unitario   RD$]],2)</f>
        <v>0</v>
      </c>
      <c r="P265" s="95">
        <f>ROUND(Tabla1333[[#This Row],[Salida ]]*Tabla1333[[#This Row],[Costo unitario   RD$]],2)</f>
        <v>0</v>
      </c>
      <c r="Q265" s="96">
        <f>(Tabla1333[[#This Row],[Existencia ]]+Tabla1333[[#This Row],[Entrada ]]-Tabla1333[[#This Row],[Salida ]])</f>
        <v>112</v>
      </c>
      <c r="R265" s="97">
        <f t="shared" si="3"/>
        <v>7929.5999999999995</v>
      </c>
    </row>
    <row r="266" spans="1:18" s="5" customFormat="1" ht="27" customHeight="1" x14ac:dyDescent="0.2">
      <c r="A266" s="1"/>
      <c r="B266" s="9">
        <v>29</v>
      </c>
      <c r="C266" s="129">
        <v>44722</v>
      </c>
      <c r="D266" s="130">
        <v>44722</v>
      </c>
      <c r="E266" s="89">
        <v>4033</v>
      </c>
      <c r="F266" s="120" t="s">
        <v>32</v>
      </c>
      <c r="G266" s="101" t="s">
        <v>56</v>
      </c>
      <c r="H266" s="91" t="s">
        <v>319</v>
      </c>
      <c r="I266" s="95" t="s">
        <v>204</v>
      </c>
      <c r="J266" s="95">
        <v>7552</v>
      </c>
      <c r="K266" s="88">
        <v>80</v>
      </c>
      <c r="L266" s="127"/>
      <c r="M266" s="89">
        <v>15</v>
      </c>
      <c r="N266" s="94">
        <v>94.4</v>
      </c>
      <c r="O266" s="95">
        <f>ROUND(Tabla1333[[#This Row],[Entrada ]]*Tabla1333[[#This Row],[Costo unitario   RD$]],2)</f>
        <v>0</v>
      </c>
      <c r="P266" s="95">
        <f>ROUND(Tabla1333[[#This Row],[Salida ]]*Tabla1333[[#This Row],[Costo unitario   RD$]],2)</f>
        <v>1416</v>
      </c>
      <c r="Q266" s="96">
        <f>(Tabla1333[[#This Row],[Existencia ]]+Tabla1333[[#This Row],[Entrada ]]-Tabla1333[[#This Row],[Salida ]])</f>
        <v>65</v>
      </c>
      <c r="R266" s="97">
        <f t="shared" si="3"/>
        <v>6136</v>
      </c>
    </row>
    <row r="267" spans="1:18" s="5" customFormat="1" ht="27" customHeight="1" x14ac:dyDescent="0.2">
      <c r="A267" s="1"/>
      <c r="B267" s="9">
        <v>33</v>
      </c>
      <c r="C267" s="129">
        <v>44722</v>
      </c>
      <c r="D267" s="130">
        <v>44722</v>
      </c>
      <c r="E267" s="89">
        <v>4073</v>
      </c>
      <c r="F267" s="120" t="s">
        <v>81</v>
      </c>
      <c r="G267" s="101" t="s">
        <v>50</v>
      </c>
      <c r="H267" s="91" t="s">
        <v>322</v>
      </c>
      <c r="I267" s="95" t="s">
        <v>303</v>
      </c>
      <c r="J267" s="95">
        <v>908.60000000000014</v>
      </c>
      <c r="K267" s="88">
        <v>7</v>
      </c>
      <c r="L267" s="127"/>
      <c r="M267" s="89"/>
      <c r="N267" s="94">
        <v>129.80000000000001</v>
      </c>
      <c r="O267" s="95">
        <f>ROUND(Tabla1333[[#This Row],[Entrada ]]*Tabla1333[[#This Row],[Costo unitario   RD$]],2)</f>
        <v>0</v>
      </c>
      <c r="P267" s="95">
        <f>ROUND(Tabla1333[[#This Row],[Salida ]]*Tabla1333[[#This Row],[Costo unitario   RD$]],2)</f>
        <v>0</v>
      </c>
      <c r="Q267" s="96">
        <f>(Tabla1333[[#This Row],[Existencia ]]+Tabla1333[[#This Row],[Entrada ]]-Tabla1333[[#This Row],[Salida ]])</f>
        <v>7</v>
      </c>
      <c r="R267" s="97">
        <f t="shared" si="3"/>
        <v>908.60000000000014</v>
      </c>
    </row>
    <row r="268" spans="1:18" s="5" customFormat="1" ht="27" customHeight="1" x14ac:dyDescent="0.2">
      <c r="A268" s="1"/>
      <c r="B268" s="9">
        <v>34</v>
      </c>
      <c r="C268" s="129">
        <v>44722</v>
      </c>
      <c r="D268" s="130">
        <v>44722</v>
      </c>
      <c r="E268" s="89">
        <v>4097</v>
      </c>
      <c r="F268" s="120" t="s">
        <v>32</v>
      </c>
      <c r="G268" s="101" t="s">
        <v>79</v>
      </c>
      <c r="H268" s="91" t="s">
        <v>323</v>
      </c>
      <c r="I268" s="120" t="s">
        <v>204</v>
      </c>
      <c r="J268" s="121">
        <v>4720</v>
      </c>
      <c r="K268" s="122">
        <v>40</v>
      </c>
      <c r="L268" s="127"/>
      <c r="M268" s="89">
        <v>5</v>
      </c>
      <c r="N268" s="94">
        <v>118</v>
      </c>
      <c r="O268" s="95">
        <f>ROUND(Tabla1333[[#This Row],[Entrada ]]*Tabla1333[[#This Row],[Costo unitario   RD$]],2)</f>
        <v>0</v>
      </c>
      <c r="P268" s="95">
        <f>ROUND(Tabla1333[[#This Row],[Salida ]]*Tabla1333[[#This Row],[Costo unitario   RD$]],2)</f>
        <v>590</v>
      </c>
      <c r="Q268" s="96">
        <f>(Tabla1333[[#This Row],[Existencia ]]+Tabla1333[[#This Row],[Entrada ]]-Tabla1333[[#This Row],[Salida ]])</f>
        <v>35</v>
      </c>
      <c r="R268" s="97">
        <f t="shared" si="3"/>
        <v>4130</v>
      </c>
    </row>
    <row r="269" spans="1:18" s="5" customFormat="1" ht="27" customHeight="1" x14ac:dyDescent="0.2">
      <c r="A269" s="1"/>
      <c r="B269" s="9">
        <v>35</v>
      </c>
      <c r="C269" s="129">
        <v>44722</v>
      </c>
      <c r="D269" s="130">
        <v>44722</v>
      </c>
      <c r="E269" s="89">
        <v>4031</v>
      </c>
      <c r="F269" s="120" t="s">
        <v>81</v>
      </c>
      <c r="G269" s="101" t="s">
        <v>50</v>
      </c>
      <c r="H269" s="101" t="s">
        <v>352</v>
      </c>
      <c r="I269" s="9" t="s">
        <v>303</v>
      </c>
      <c r="J269" s="92">
        <v>11210</v>
      </c>
      <c r="K269" s="93">
        <v>100</v>
      </c>
      <c r="L269" s="123"/>
      <c r="M269" s="89"/>
      <c r="N269" s="131">
        <v>112.1</v>
      </c>
      <c r="O269" s="95">
        <f>ROUND(Tabla1333[[#This Row],[Entrada ]]*Tabla1333[[#This Row],[Costo unitario   RD$]],2)</f>
        <v>0</v>
      </c>
      <c r="P269" s="95">
        <f>ROUND(Tabla1333[[#This Row],[Salida ]]*Tabla1333[[#This Row],[Costo unitario   RD$]],2)</f>
        <v>0</v>
      </c>
      <c r="Q269" s="96">
        <f>(Tabla1333[[#This Row],[Existencia ]]+Tabla1333[[#This Row],[Entrada ]]-Tabla1333[[#This Row],[Salida ]])</f>
        <v>100</v>
      </c>
      <c r="R269" s="97">
        <f t="shared" si="3"/>
        <v>11210</v>
      </c>
    </row>
    <row r="270" spans="1:18" s="5" customFormat="1" ht="27" customHeight="1" x14ac:dyDescent="0.2">
      <c r="A270" s="1"/>
      <c r="B270" s="9">
        <v>36</v>
      </c>
      <c r="C270" s="134">
        <v>44722</v>
      </c>
      <c r="D270" s="135">
        <v>44722</v>
      </c>
      <c r="E270" s="89">
        <v>4090</v>
      </c>
      <c r="F270" s="100" t="s">
        <v>358</v>
      </c>
      <c r="G270" s="101" t="s">
        <v>359</v>
      </c>
      <c r="H270" s="101" t="s">
        <v>360</v>
      </c>
      <c r="I270" s="100" t="s">
        <v>161</v>
      </c>
      <c r="J270" s="125">
        <v>3079.8</v>
      </c>
      <c r="K270" s="126">
        <v>29</v>
      </c>
      <c r="L270" s="127"/>
      <c r="M270" s="89">
        <v>7</v>
      </c>
      <c r="N270" s="94">
        <v>106.2</v>
      </c>
      <c r="O270" s="95">
        <f>ROUND(Tabla1333[[#This Row],[Entrada ]]*Tabla1333[[#This Row],[Costo unitario   RD$]],2)</f>
        <v>0</v>
      </c>
      <c r="P270" s="95">
        <f>ROUND(Tabla1333[[#This Row],[Salida ]]*Tabla1333[[#This Row],[Costo unitario   RD$]],2)</f>
        <v>743.4</v>
      </c>
      <c r="Q270" s="96">
        <f>(Tabla1333[[#This Row],[Existencia ]]+Tabla1333[[#This Row],[Entrada ]]-Tabla1333[[#This Row],[Salida ]])</f>
        <v>22</v>
      </c>
      <c r="R270" s="97">
        <f t="shared" si="3"/>
        <v>2336.4</v>
      </c>
    </row>
    <row r="271" spans="1:18" s="5" customFormat="1" ht="27" customHeight="1" x14ac:dyDescent="0.2">
      <c r="A271" s="1"/>
      <c r="B271" s="9">
        <v>37</v>
      </c>
      <c r="C271" s="134">
        <v>44722</v>
      </c>
      <c r="D271" s="135">
        <v>44722</v>
      </c>
      <c r="E271" s="89">
        <v>4092</v>
      </c>
      <c r="F271" s="100" t="s">
        <v>81</v>
      </c>
      <c r="G271" s="101" t="s">
        <v>326</v>
      </c>
      <c r="H271" s="101" t="s">
        <v>361</v>
      </c>
      <c r="I271" s="9" t="s">
        <v>303</v>
      </c>
      <c r="J271" s="92">
        <v>8071.2</v>
      </c>
      <c r="K271" s="93">
        <v>18</v>
      </c>
      <c r="L271" s="127"/>
      <c r="M271" s="89">
        <v>10</v>
      </c>
      <c r="N271" s="94">
        <v>448.4</v>
      </c>
      <c r="O271" s="95">
        <f>ROUND(Tabla1333[[#This Row],[Entrada ]]*Tabla1333[[#This Row],[Costo unitario   RD$]],2)</f>
        <v>0</v>
      </c>
      <c r="P271" s="95">
        <f>ROUND(Tabla1333[[#This Row],[Salida ]]*Tabla1333[[#This Row],[Costo unitario   RD$]],2)</f>
        <v>4484</v>
      </c>
      <c r="Q271" s="96">
        <f>(Tabla1333[[#This Row],[Existencia ]]+Tabla1333[[#This Row],[Entrada ]]-Tabla1333[[#This Row],[Salida ]])</f>
        <v>8</v>
      </c>
      <c r="R271" s="97">
        <f t="shared" si="3"/>
        <v>3587.2</v>
      </c>
    </row>
    <row r="272" spans="1:18" s="5" customFormat="1" ht="27" customHeight="1" x14ac:dyDescent="0.2">
      <c r="A272" s="1"/>
      <c r="B272" s="9">
        <v>38</v>
      </c>
      <c r="C272" s="129">
        <v>44720</v>
      </c>
      <c r="D272" s="130">
        <v>44720</v>
      </c>
      <c r="E272" s="89">
        <v>4071</v>
      </c>
      <c r="F272" s="120" t="s">
        <v>26</v>
      </c>
      <c r="G272" s="101" t="s">
        <v>41</v>
      </c>
      <c r="H272" s="91" t="s">
        <v>321</v>
      </c>
      <c r="I272" s="95" t="s">
        <v>204</v>
      </c>
      <c r="J272" s="95">
        <v>48232.5</v>
      </c>
      <c r="K272" s="88">
        <v>981</v>
      </c>
      <c r="L272" s="127"/>
      <c r="M272" s="89">
        <v>48</v>
      </c>
      <c r="N272" s="94">
        <v>49.166666666666664</v>
      </c>
      <c r="O272" s="95">
        <f>ROUND(Tabla1333[[#This Row],[Entrada ]]*Tabla1333[[#This Row],[Costo unitario   RD$]],2)</f>
        <v>0</v>
      </c>
      <c r="P272" s="95">
        <f>ROUND(Tabla1333[[#This Row],[Salida ]]*Tabla1333[[#This Row],[Costo unitario   RD$]],2)</f>
        <v>2360</v>
      </c>
      <c r="Q272" s="96">
        <f>(Tabla1333[[#This Row],[Existencia ]]+Tabla1333[[#This Row],[Entrada ]]-Tabla1333[[#This Row],[Salida ]])</f>
        <v>933</v>
      </c>
      <c r="R272" s="97">
        <f t="shared" ref="R272:R335" si="4">(N272*Q272)</f>
        <v>45872.5</v>
      </c>
    </row>
    <row r="273" spans="1:18" s="5" customFormat="1" ht="27" customHeight="1" x14ac:dyDescent="0.2">
      <c r="A273" s="1"/>
      <c r="B273" s="9">
        <v>39</v>
      </c>
      <c r="C273" s="136">
        <v>44676</v>
      </c>
      <c r="D273" s="137">
        <v>44676</v>
      </c>
      <c r="E273" s="89">
        <v>2067</v>
      </c>
      <c r="F273" s="120" t="s">
        <v>19</v>
      </c>
      <c r="G273" s="101" t="s">
        <v>107</v>
      </c>
      <c r="H273" s="101" t="s">
        <v>364</v>
      </c>
      <c r="I273" s="138" t="s">
        <v>204</v>
      </c>
      <c r="J273" s="92">
        <v>6057.333333333333</v>
      </c>
      <c r="K273" s="93">
        <v>176</v>
      </c>
      <c r="L273" s="132"/>
      <c r="M273" s="100">
        <v>32</v>
      </c>
      <c r="N273" s="94">
        <v>34.416666666666664</v>
      </c>
      <c r="O273" s="95">
        <f>ROUND(Tabla1333[[#This Row],[Entrada ]]*Tabla1333[[#This Row],[Costo unitario   RD$]],2)</f>
        <v>0</v>
      </c>
      <c r="P273" s="95">
        <f>ROUND(Tabla1333[[#This Row],[Salida ]]*Tabla1333[[#This Row],[Costo unitario   RD$]],2)</f>
        <v>1101.33</v>
      </c>
      <c r="Q273" s="96">
        <f>(Tabla1333[[#This Row],[Existencia ]]+Tabla1333[[#This Row],[Entrada ]]-Tabla1333[[#This Row],[Salida ]])</f>
        <v>144</v>
      </c>
      <c r="R273" s="97">
        <f t="shared" si="4"/>
        <v>4956</v>
      </c>
    </row>
    <row r="274" spans="1:18" s="5" customFormat="1" ht="27" customHeight="1" x14ac:dyDescent="0.2">
      <c r="A274" s="1"/>
      <c r="B274" s="9">
        <v>41</v>
      </c>
      <c r="C274" s="136">
        <v>44676</v>
      </c>
      <c r="D274" s="137">
        <v>44676</v>
      </c>
      <c r="E274" s="89">
        <v>1041</v>
      </c>
      <c r="F274" s="120" t="s">
        <v>365</v>
      </c>
      <c r="G274" s="101" t="s">
        <v>366</v>
      </c>
      <c r="H274" s="101" t="s">
        <v>367</v>
      </c>
      <c r="I274" s="138" t="s">
        <v>204</v>
      </c>
      <c r="J274" s="92">
        <v>1522.2</v>
      </c>
      <c r="K274" s="93">
        <v>43</v>
      </c>
      <c r="L274" s="132"/>
      <c r="M274" s="100">
        <v>43</v>
      </c>
      <c r="N274" s="94">
        <v>35.4</v>
      </c>
      <c r="O274" s="95">
        <f>ROUND(Tabla1333[[#This Row],[Entrada ]]*Tabla1333[[#This Row],[Costo unitario   RD$]],2)</f>
        <v>0</v>
      </c>
      <c r="P274" s="95">
        <f>ROUND(Tabla1333[[#This Row],[Salida ]]*Tabla1333[[#This Row],[Costo unitario   RD$]],2)</f>
        <v>1522.2</v>
      </c>
      <c r="Q274" s="96">
        <f>(Tabla1333[[#This Row],[Existencia ]]+Tabla1333[[#This Row],[Entrada ]]-Tabla1333[[#This Row],[Salida ]])</f>
        <v>0</v>
      </c>
      <c r="R274" s="97">
        <f t="shared" si="4"/>
        <v>0</v>
      </c>
    </row>
    <row r="275" spans="1:18" s="5" customFormat="1" ht="27" customHeight="1" x14ac:dyDescent="0.2">
      <c r="A275" s="1"/>
      <c r="B275" s="9">
        <v>43</v>
      </c>
      <c r="C275" s="136">
        <v>44676</v>
      </c>
      <c r="D275" s="137">
        <v>44676</v>
      </c>
      <c r="E275" s="89">
        <v>3076</v>
      </c>
      <c r="F275" s="120" t="s">
        <v>19</v>
      </c>
      <c r="G275" s="101" t="s">
        <v>262</v>
      </c>
      <c r="H275" s="101" t="s">
        <v>263</v>
      </c>
      <c r="I275" s="138" t="s">
        <v>204</v>
      </c>
      <c r="J275" s="92">
        <v>6088.8</v>
      </c>
      <c r="K275" s="93">
        <v>43</v>
      </c>
      <c r="L275" s="132"/>
      <c r="M275" s="100"/>
      <c r="N275" s="94">
        <v>141.6</v>
      </c>
      <c r="O275" s="95">
        <f>ROUND(Tabla1333[[#This Row],[Entrada ]]*Tabla1333[[#This Row],[Costo unitario   RD$]],2)</f>
        <v>0</v>
      </c>
      <c r="P275" s="95">
        <f>ROUND(Tabla1333[[#This Row],[Salida ]]*Tabla1333[[#This Row],[Costo unitario   RD$]],2)</f>
        <v>0</v>
      </c>
      <c r="Q275" s="96">
        <f>(Tabla1333[[#This Row],[Existencia ]]+Tabla1333[[#This Row],[Entrada ]]-Tabla1333[[#This Row],[Salida ]])</f>
        <v>43</v>
      </c>
      <c r="R275" s="97">
        <f t="shared" si="4"/>
        <v>6088.8</v>
      </c>
    </row>
    <row r="276" spans="1:18" s="5" customFormat="1" ht="27.75" customHeight="1" x14ac:dyDescent="0.2">
      <c r="A276" s="1"/>
      <c r="B276" s="9">
        <v>44</v>
      </c>
      <c r="C276" s="136">
        <v>44676</v>
      </c>
      <c r="D276" s="137">
        <v>44676</v>
      </c>
      <c r="E276" s="89">
        <v>4064</v>
      </c>
      <c r="F276" s="120" t="s">
        <v>32</v>
      </c>
      <c r="G276" s="101" t="s">
        <v>311</v>
      </c>
      <c r="H276" s="139" t="s">
        <v>362</v>
      </c>
      <c r="I276" s="138" t="s">
        <v>204</v>
      </c>
      <c r="J276" s="92">
        <v>11210</v>
      </c>
      <c r="K276" s="93">
        <v>100</v>
      </c>
      <c r="L276" s="123"/>
      <c r="M276" s="120"/>
      <c r="N276" s="94">
        <v>112.1</v>
      </c>
      <c r="O276" s="95">
        <f>ROUND(Tabla1333[[#This Row],[Entrada ]]*Tabla1333[[#This Row],[Costo unitario   RD$]],2)</f>
        <v>0</v>
      </c>
      <c r="P276" s="95">
        <f>ROUND(Tabla1333[[#This Row],[Salida ]]*Tabla1333[[#This Row],[Costo unitario   RD$]],2)</f>
        <v>0</v>
      </c>
      <c r="Q276" s="96">
        <f>(Tabla1333[[#This Row],[Existencia ]]+Tabla1333[[#This Row],[Entrada ]]-Tabla1333[[#This Row],[Salida ]])</f>
        <v>100</v>
      </c>
      <c r="R276" s="97">
        <f t="shared" si="4"/>
        <v>11210</v>
      </c>
    </row>
    <row r="277" spans="1:18" s="5" customFormat="1" ht="30" customHeight="1" x14ac:dyDescent="0.2">
      <c r="A277" s="1"/>
      <c r="B277" s="9">
        <v>45</v>
      </c>
      <c r="C277" s="136">
        <v>44676</v>
      </c>
      <c r="D277" s="137">
        <v>44676</v>
      </c>
      <c r="E277" s="89">
        <v>2065</v>
      </c>
      <c r="F277" s="120" t="s">
        <v>19</v>
      </c>
      <c r="G277" s="101" t="s">
        <v>107</v>
      </c>
      <c r="H277" s="101" t="s">
        <v>186</v>
      </c>
      <c r="I277" s="138" t="s">
        <v>204</v>
      </c>
      <c r="J277" s="92">
        <v>3235.1666666666665</v>
      </c>
      <c r="K277" s="93">
        <v>94</v>
      </c>
      <c r="L277" s="132"/>
      <c r="M277" s="100">
        <v>13</v>
      </c>
      <c r="N277" s="94">
        <v>34.416666666666664</v>
      </c>
      <c r="O277" s="95">
        <f>ROUND(Tabla1333[[#This Row],[Entrada ]]*Tabla1333[[#This Row],[Costo unitario   RD$]],2)</f>
        <v>0</v>
      </c>
      <c r="P277" s="95">
        <f>ROUND(Tabla1333[[#This Row],[Salida ]]*Tabla1333[[#This Row],[Costo unitario   RD$]],2)</f>
        <v>447.42</v>
      </c>
      <c r="Q277" s="96">
        <f>(Tabla1333[[#This Row],[Existencia ]]+Tabla1333[[#This Row],[Entrada ]]-Tabla1333[[#This Row],[Salida ]])</f>
        <v>81</v>
      </c>
      <c r="R277" s="97">
        <f t="shared" si="4"/>
        <v>2787.75</v>
      </c>
    </row>
    <row r="278" spans="1:18" s="5" customFormat="1" ht="30" customHeight="1" x14ac:dyDescent="0.2">
      <c r="A278" s="1"/>
      <c r="B278" s="9">
        <v>46</v>
      </c>
      <c r="C278" s="136">
        <v>44676</v>
      </c>
      <c r="D278" s="137">
        <v>44676</v>
      </c>
      <c r="E278" s="89">
        <v>2086</v>
      </c>
      <c r="F278" s="120" t="s">
        <v>19</v>
      </c>
      <c r="G278" s="101" t="s">
        <v>96</v>
      </c>
      <c r="H278" s="101" t="s">
        <v>238</v>
      </c>
      <c r="I278" s="138" t="s">
        <v>204</v>
      </c>
      <c r="J278" s="92">
        <v>2023.6999999999998</v>
      </c>
      <c r="K278" s="93">
        <v>49</v>
      </c>
      <c r="L278" s="132"/>
      <c r="M278" s="100">
        <v>23</v>
      </c>
      <c r="N278" s="94">
        <v>41.3</v>
      </c>
      <c r="O278" s="95">
        <f>ROUND(Tabla1333[[#This Row],[Entrada ]]*Tabla1333[[#This Row],[Costo unitario   RD$]],2)</f>
        <v>0</v>
      </c>
      <c r="P278" s="95">
        <f>ROUND(Tabla1333[[#This Row],[Salida ]]*Tabla1333[[#This Row],[Costo unitario   RD$]],2)</f>
        <v>949.9</v>
      </c>
      <c r="Q278" s="96">
        <f>(Tabla1333[[#This Row],[Existencia ]]+Tabla1333[[#This Row],[Entrada ]]-Tabla1333[[#This Row],[Salida ]])</f>
        <v>26</v>
      </c>
      <c r="R278" s="97">
        <f t="shared" si="4"/>
        <v>1073.8</v>
      </c>
    </row>
    <row r="279" spans="1:18" s="5" customFormat="1" ht="30" customHeight="1" x14ac:dyDescent="0.2">
      <c r="A279" s="1"/>
      <c r="B279" s="9">
        <v>47</v>
      </c>
      <c r="C279" s="136">
        <v>44676</v>
      </c>
      <c r="D279" s="137">
        <v>44676</v>
      </c>
      <c r="E279" s="89">
        <v>2049</v>
      </c>
      <c r="F279" s="120" t="s">
        <v>239</v>
      </c>
      <c r="G279" s="101" t="s">
        <v>240</v>
      </c>
      <c r="H279" s="101" t="s">
        <v>241</v>
      </c>
      <c r="I279" s="138" t="s">
        <v>204</v>
      </c>
      <c r="J279" s="92">
        <v>619.5</v>
      </c>
      <c r="K279" s="93">
        <v>35</v>
      </c>
      <c r="L279" s="132"/>
      <c r="M279" s="100">
        <v>25</v>
      </c>
      <c r="N279" s="94">
        <v>17.7</v>
      </c>
      <c r="O279" s="95">
        <f>ROUND(Tabla1333[[#This Row],[Entrada ]]*Tabla1333[[#This Row],[Costo unitario   RD$]],2)</f>
        <v>0</v>
      </c>
      <c r="P279" s="95">
        <f>ROUND(Tabla1333[[#This Row],[Salida ]]*Tabla1333[[#This Row],[Costo unitario   RD$]],2)</f>
        <v>442.5</v>
      </c>
      <c r="Q279" s="96">
        <f>(Tabla1333[[#This Row],[Existencia ]]+Tabla1333[[#This Row],[Entrada ]]-Tabla1333[[#This Row],[Salida ]])</f>
        <v>10</v>
      </c>
      <c r="R279" s="97">
        <f t="shared" si="4"/>
        <v>177</v>
      </c>
    </row>
    <row r="280" spans="1:18" s="5" customFormat="1" ht="36.75" customHeight="1" x14ac:dyDescent="0.2">
      <c r="A280" s="1"/>
      <c r="B280" s="9">
        <v>48</v>
      </c>
      <c r="C280" s="136">
        <v>44676</v>
      </c>
      <c r="D280" s="137">
        <v>44676</v>
      </c>
      <c r="E280" s="89">
        <v>2084</v>
      </c>
      <c r="F280" s="120" t="s">
        <v>247</v>
      </c>
      <c r="G280" s="101" t="s">
        <v>248</v>
      </c>
      <c r="H280" s="101" t="s">
        <v>249</v>
      </c>
      <c r="I280" s="138" t="s">
        <v>204</v>
      </c>
      <c r="J280" s="92">
        <v>7080</v>
      </c>
      <c r="K280" s="93">
        <v>150</v>
      </c>
      <c r="L280" s="132"/>
      <c r="M280" s="100">
        <v>12</v>
      </c>
      <c r="N280" s="94">
        <v>47.2</v>
      </c>
      <c r="O280" s="95">
        <f>ROUND(Tabla1333[[#This Row],[Entrada ]]*Tabla1333[[#This Row],[Costo unitario   RD$]],2)</f>
        <v>0</v>
      </c>
      <c r="P280" s="95">
        <f>ROUND(Tabla1333[[#This Row],[Salida ]]*Tabla1333[[#This Row],[Costo unitario   RD$]],2)</f>
        <v>566.4</v>
      </c>
      <c r="Q280" s="96">
        <f>(Tabla1333[[#This Row],[Existencia ]]+Tabla1333[[#This Row],[Entrada ]]-Tabla1333[[#This Row],[Salida ]])</f>
        <v>138</v>
      </c>
      <c r="R280" s="97">
        <f t="shared" si="4"/>
        <v>6513.6</v>
      </c>
    </row>
    <row r="281" spans="1:18" s="5" customFormat="1" ht="60" customHeight="1" x14ac:dyDescent="0.2">
      <c r="A281" s="1"/>
      <c r="B281" s="9">
        <v>49</v>
      </c>
      <c r="C281" s="136">
        <v>44676</v>
      </c>
      <c r="D281" s="137">
        <v>44676</v>
      </c>
      <c r="E281" s="89">
        <v>2089</v>
      </c>
      <c r="F281" s="120" t="s">
        <v>26</v>
      </c>
      <c r="G281" s="101" t="s">
        <v>94</v>
      </c>
      <c r="H281" s="101" t="s">
        <v>368</v>
      </c>
      <c r="I281" s="138" t="s">
        <v>204</v>
      </c>
      <c r="J281" s="92">
        <v>16284</v>
      </c>
      <c r="K281" s="93">
        <v>69</v>
      </c>
      <c r="L281" s="132"/>
      <c r="M281" s="100"/>
      <c r="N281" s="94">
        <v>236</v>
      </c>
      <c r="O281" s="95">
        <f>ROUND(Tabla1333[[#This Row],[Entrada ]]*Tabla1333[[#This Row],[Costo unitario   RD$]],2)</f>
        <v>0</v>
      </c>
      <c r="P281" s="95">
        <f>ROUND(Tabla1333[[#This Row],[Salida ]]*Tabla1333[[#This Row],[Costo unitario   RD$]],2)</f>
        <v>0</v>
      </c>
      <c r="Q281" s="96">
        <f>(Tabla1333[[#This Row],[Existencia ]]+Tabla1333[[#This Row],[Entrada ]]-Tabla1333[[#This Row],[Salida ]])</f>
        <v>69</v>
      </c>
      <c r="R281" s="97">
        <f t="shared" si="4"/>
        <v>16284</v>
      </c>
    </row>
    <row r="282" spans="1:18" s="5" customFormat="1" ht="42" customHeight="1" x14ac:dyDescent="0.2">
      <c r="A282" s="1"/>
      <c r="B282" s="9">
        <v>50</v>
      </c>
      <c r="C282" s="136">
        <v>44676</v>
      </c>
      <c r="D282" s="137">
        <v>44676</v>
      </c>
      <c r="E282" s="89">
        <v>2005</v>
      </c>
      <c r="F282" s="120" t="s">
        <v>239</v>
      </c>
      <c r="G282" s="101" t="s">
        <v>369</v>
      </c>
      <c r="H282" s="101" t="s">
        <v>196</v>
      </c>
      <c r="I282" s="138" t="s">
        <v>204</v>
      </c>
      <c r="J282" s="92">
        <v>1180</v>
      </c>
      <c r="K282" s="93">
        <v>50</v>
      </c>
      <c r="L282" s="132"/>
      <c r="M282" s="100"/>
      <c r="N282" s="94">
        <v>23.6</v>
      </c>
      <c r="O282" s="95">
        <f>ROUND(Tabla1333[[#This Row],[Entrada ]]*Tabla1333[[#This Row],[Costo unitario   RD$]],2)</f>
        <v>0</v>
      </c>
      <c r="P282" s="95">
        <f>ROUND(Tabla1333[[#This Row],[Salida ]]*Tabla1333[[#This Row],[Costo unitario   RD$]],2)</f>
        <v>0</v>
      </c>
      <c r="Q282" s="96">
        <f>(Tabla1333[[#This Row],[Existencia ]]+Tabla1333[[#This Row],[Entrada ]]-Tabla1333[[#This Row],[Salida ]])</f>
        <v>50</v>
      </c>
      <c r="R282" s="97">
        <f t="shared" si="4"/>
        <v>1180</v>
      </c>
    </row>
    <row r="283" spans="1:18" s="5" customFormat="1" ht="27" customHeight="1" x14ac:dyDescent="0.2">
      <c r="A283" s="1"/>
      <c r="B283" s="9">
        <v>51</v>
      </c>
      <c r="C283" s="136">
        <v>44676</v>
      </c>
      <c r="D283" s="137">
        <v>44676</v>
      </c>
      <c r="E283" s="89">
        <v>2017</v>
      </c>
      <c r="F283" s="120" t="s">
        <v>19</v>
      </c>
      <c r="G283" s="101" t="s">
        <v>24</v>
      </c>
      <c r="H283" s="101" t="s">
        <v>370</v>
      </c>
      <c r="I283" s="138" t="s">
        <v>204</v>
      </c>
      <c r="J283" s="92">
        <v>3587.2000000000003</v>
      </c>
      <c r="K283" s="93">
        <v>76</v>
      </c>
      <c r="L283" s="132"/>
      <c r="M283" s="100"/>
      <c r="N283" s="94">
        <v>47.2</v>
      </c>
      <c r="O283" s="95">
        <f>ROUND(Tabla1333[[#This Row],[Entrada ]]*Tabla1333[[#This Row],[Costo unitario   RD$]],2)</f>
        <v>0</v>
      </c>
      <c r="P283" s="95">
        <f>ROUND(Tabla1333[[#This Row],[Salida ]]*Tabla1333[[#This Row],[Costo unitario   RD$]],2)</f>
        <v>0</v>
      </c>
      <c r="Q283" s="96">
        <f>(Tabla1333[[#This Row],[Existencia ]]+Tabla1333[[#This Row],[Entrada ]]-Tabla1333[[#This Row],[Salida ]])</f>
        <v>76</v>
      </c>
      <c r="R283" s="97">
        <f t="shared" si="4"/>
        <v>3587.2000000000003</v>
      </c>
    </row>
    <row r="284" spans="1:18" s="5" customFormat="1" ht="27" customHeight="1" x14ac:dyDescent="0.2">
      <c r="A284" s="1"/>
      <c r="B284" s="9">
        <v>52</v>
      </c>
      <c r="C284" s="136">
        <v>44676</v>
      </c>
      <c r="D284" s="137">
        <v>44676</v>
      </c>
      <c r="E284" s="89">
        <v>2070</v>
      </c>
      <c r="F284" s="120" t="s">
        <v>19</v>
      </c>
      <c r="G284" s="101" t="s">
        <v>260</v>
      </c>
      <c r="H284" s="101" t="s">
        <v>261</v>
      </c>
      <c r="I284" s="138" t="s">
        <v>204</v>
      </c>
      <c r="J284" s="92">
        <v>436.6</v>
      </c>
      <c r="K284" s="93">
        <v>37</v>
      </c>
      <c r="L284" s="132"/>
      <c r="M284" s="100">
        <v>6</v>
      </c>
      <c r="N284" s="94">
        <v>11.8</v>
      </c>
      <c r="O284" s="95">
        <f>ROUND(Tabla1333[[#This Row],[Entrada ]]*Tabla1333[[#This Row],[Costo unitario   RD$]],2)</f>
        <v>0</v>
      </c>
      <c r="P284" s="95">
        <f>ROUND(Tabla1333[[#This Row],[Salida ]]*Tabla1333[[#This Row],[Costo unitario   RD$]],2)</f>
        <v>70.8</v>
      </c>
      <c r="Q284" s="96">
        <f>(Tabla1333[[#This Row],[Existencia ]]+Tabla1333[[#This Row],[Entrada ]]-Tabla1333[[#This Row],[Salida ]])</f>
        <v>31</v>
      </c>
      <c r="R284" s="97">
        <f t="shared" si="4"/>
        <v>365.8</v>
      </c>
    </row>
    <row r="285" spans="1:18" s="5" customFormat="1" ht="27" customHeight="1" x14ac:dyDescent="0.2">
      <c r="A285" s="1"/>
      <c r="B285" s="9">
        <v>53</v>
      </c>
      <c r="C285" s="129">
        <v>44664</v>
      </c>
      <c r="D285" s="130">
        <v>44664</v>
      </c>
      <c r="E285" s="89">
        <v>4061</v>
      </c>
      <c r="F285" s="120" t="s">
        <v>210</v>
      </c>
      <c r="G285" s="101" t="s">
        <v>211</v>
      </c>
      <c r="H285" s="98" t="s">
        <v>363</v>
      </c>
      <c r="I285" s="9" t="s">
        <v>204</v>
      </c>
      <c r="J285" s="92">
        <v>18476</v>
      </c>
      <c r="K285" s="93">
        <v>149</v>
      </c>
      <c r="L285" s="132"/>
      <c r="M285" s="100">
        <v>62</v>
      </c>
      <c r="N285" s="131">
        <v>124</v>
      </c>
      <c r="O285" s="95">
        <f>ROUND(Tabla1333[[#This Row],[Entrada ]]*Tabla1333[[#This Row],[Costo unitario   RD$]],2)</f>
        <v>0</v>
      </c>
      <c r="P285" s="95">
        <f>ROUND(Tabla1333[[#This Row],[Salida ]]*Tabla1333[[#This Row],[Costo unitario   RD$]],2)</f>
        <v>7688</v>
      </c>
      <c r="Q285" s="96">
        <f>(Tabla1333[[#This Row],[Existencia ]]+Tabla1333[[#This Row],[Entrada ]]-Tabla1333[[#This Row],[Salida ]])</f>
        <v>87</v>
      </c>
      <c r="R285" s="97">
        <f t="shared" si="4"/>
        <v>10788</v>
      </c>
    </row>
    <row r="286" spans="1:18" s="5" customFormat="1" ht="27" customHeight="1" x14ac:dyDescent="0.2">
      <c r="A286" s="1"/>
      <c r="B286" s="9">
        <v>55</v>
      </c>
      <c r="C286" s="87">
        <v>44659</v>
      </c>
      <c r="D286" s="99">
        <v>44659</v>
      </c>
      <c r="E286" s="89">
        <v>2011</v>
      </c>
      <c r="F286" s="120" t="s">
        <v>19</v>
      </c>
      <c r="G286" s="101" t="s">
        <v>371</v>
      </c>
      <c r="H286" s="91" t="s">
        <v>372</v>
      </c>
      <c r="I286" s="89" t="s">
        <v>224</v>
      </c>
      <c r="J286" s="95">
        <v>1473.6784</v>
      </c>
      <c r="K286" s="88">
        <v>67</v>
      </c>
      <c r="L286" s="132"/>
      <c r="M286" s="100">
        <v>15</v>
      </c>
      <c r="N286" s="94">
        <v>21.995200000000001</v>
      </c>
      <c r="O286" s="95">
        <f>ROUND(Tabla1333[[#This Row],[Entrada ]]*Tabla1333[[#This Row],[Costo unitario   RD$]],2)</f>
        <v>0</v>
      </c>
      <c r="P286" s="95">
        <f>ROUND(Tabla1333[[#This Row],[Salida ]]*Tabla1333[[#This Row],[Costo unitario   RD$]],2)</f>
        <v>329.93</v>
      </c>
      <c r="Q286" s="96">
        <f>(Tabla1333[[#This Row],[Existencia ]]+Tabla1333[[#This Row],[Entrada ]]-Tabla1333[[#This Row],[Salida ]])</f>
        <v>52</v>
      </c>
      <c r="R286" s="97">
        <f t="shared" si="4"/>
        <v>1143.7504000000001</v>
      </c>
    </row>
    <row r="287" spans="1:18" s="5" customFormat="1" ht="27" customHeight="1" x14ac:dyDescent="0.2">
      <c r="A287" s="1"/>
      <c r="B287" s="9">
        <v>56</v>
      </c>
      <c r="C287" s="87">
        <v>44659</v>
      </c>
      <c r="D287" s="99">
        <v>44659</v>
      </c>
      <c r="E287" s="89">
        <v>2016</v>
      </c>
      <c r="F287" s="120" t="s">
        <v>19</v>
      </c>
      <c r="G287" s="101" t="s">
        <v>371</v>
      </c>
      <c r="H287" s="91" t="s">
        <v>373</v>
      </c>
      <c r="I287" s="89" t="s">
        <v>224</v>
      </c>
      <c r="J287" s="95">
        <v>3121.1</v>
      </c>
      <c r="K287" s="88">
        <v>92</v>
      </c>
      <c r="L287" s="132"/>
      <c r="M287" s="100"/>
      <c r="N287" s="94">
        <v>33.924999999999997</v>
      </c>
      <c r="O287" s="95">
        <f>ROUND(Tabla1333[[#This Row],[Entrada ]]*Tabla1333[[#This Row],[Costo unitario   RD$]],2)</f>
        <v>0</v>
      </c>
      <c r="P287" s="95">
        <f>ROUND(Tabla1333[[#This Row],[Salida ]]*Tabla1333[[#This Row],[Costo unitario   RD$]],2)</f>
        <v>0</v>
      </c>
      <c r="Q287" s="96">
        <f>(Tabla1333[[#This Row],[Existencia ]]+Tabla1333[[#This Row],[Entrada ]]-Tabla1333[[#This Row],[Salida ]])</f>
        <v>92</v>
      </c>
      <c r="R287" s="97">
        <f t="shared" si="4"/>
        <v>3121.1</v>
      </c>
    </row>
    <row r="288" spans="1:18" s="5" customFormat="1" ht="27" customHeight="1" x14ac:dyDescent="0.2">
      <c r="A288" s="1"/>
      <c r="B288" s="9">
        <v>57</v>
      </c>
      <c r="C288" s="87">
        <v>44659</v>
      </c>
      <c r="D288" s="99">
        <v>44659</v>
      </c>
      <c r="E288" s="89">
        <v>2012</v>
      </c>
      <c r="F288" s="120" t="s">
        <v>19</v>
      </c>
      <c r="G288" s="101" t="s">
        <v>371</v>
      </c>
      <c r="H288" s="91" t="s">
        <v>180</v>
      </c>
      <c r="I288" s="89" t="s">
        <v>224</v>
      </c>
      <c r="J288" s="95">
        <v>6769.6128000000008</v>
      </c>
      <c r="K288" s="88">
        <v>96</v>
      </c>
      <c r="L288" s="132"/>
      <c r="M288" s="100">
        <v>26</v>
      </c>
      <c r="N288" s="94">
        <v>70.516800000000003</v>
      </c>
      <c r="O288" s="95">
        <f>ROUND(Tabla1333[[#This Row],[Entrada ]]*Tabla1333[[#This Row],[Costo unitario   RD$]],2)</f>
        <v>0</v>
      </c>
      <c r="P288" s="95">
        <f>ROUND(Tabla1333[[#This Row],[Salida ]]*Tabla1333[[#This Row],[Costo unitario   RD$]],2)</f>
        <v>1833.44</v>
      </c>
      <c r="Q288" s="96">
        <f>(Tabla1333[[#This Row],[Existencia ]]+Tabla1333[[#This Row],[Entrada ]]-Tabla1333[[#This Row],[Salida ]])</f>
        <v>70</v>
      </c>
      <c r="R288" s="97">
        <f t="shared" si="4"/>
        <v>4936.1760000000004</v>
      </c>
    </row>
    <row r="289" spans="1:18" s="5" customFormat="1" ht="27" customHeight="1" x14ac:dyDescent="0.2">
      <c r="A289" s="1"/>
      <c r="B289" s="9">
        <v>58</v>
      </c>
      <c r="C289" s="87">
        <v>44659</v>
      </c>
      <c r="D289" s="99">
        <v>44659</v>
      </c>
      <c r="E289" s="89">
        <v>2013</v>
      </c>
      <c r="F289" s="120" t="s">
        <v>19</v>
      </c>
      <c r="G289" s="101" t="s">
        <v>371</v>
      </c>
      <c r="H289" s="91" t="s">
        <v>181</v>
      </c>
      <c r="I289" s="89" t="s">
        <v>224</v>
      </c>
      <c r="J289" s="95">
        <v>2542.7584000000002</v>
      </c>
      <c r="K289" s="88">
        <v>52</v>
      </c>
      <c r="L289" s="132"/>
      <c r="M289" s="100">
        <v>16</v>
      </c>
      <c r="N289" s="94">
        <v>48.8992</v>
      </c>
      <c r="O289" s="95">
        <f>ROUND(Tabla1333[[#This Row],[Entrada ]]*Tabla1333[[#This Row],[Costo unitario   RD$]],2)</f>
        <v>0</v>
      </c>
      <c r="P289" s="95">
        <f>ROUND(Tabla1333[[#This Row],[Salida ]]*Tabla1333[[#This Row],[Costo unitario   RD$]],2)</f>
        <v>782.39</v>
      </c>
      <c r="Q289" s="96">
        <f>(Tabla1333[[#This Row],[Existencia ]]+Tabla1333[[#This Row],[Entrada ]]-Tabla1333[[#This Row],[Salida ]])</f>
        <v>36</v>
      </c>
      <c r="R289" s="97">
        <f t="shared" si="4"/>
        <v>1760.3712</v>
      </c>
    </row>
    <row r="290" spans="1:18" s="5" customFormat="1" ht="27" customHeight="1" x14ac:dyDescent="0.2">
      <c r="A290" s="1"/>
      <c r="B290" s="9">
        <v>59</v>
      </c>
      <c r="C290" s="87">
        <v>44659</v>
      </c>
      <c r="D290" s="99">
        <v>44659</v>
      </c>
      <c r="E290" s="89">
        <v>2037</v>
      </c>
      <c r="F290" s="120" t="s">
        <v>19</v>
      </c>
      <c r="G290" s="101" t="s">
        <v>281</v>
      </c>
      <c r="H290" s="91" t="s">
        <v>182</v>
      </c>
      <c r="I290" s="89" t="s">
        <v>204</v>
      </c>
      <c r="J290" s="95">
        <v>1123.3717999999999</v>
      </c>
      <c r="K290" s="88">
        <v>37</v>
      </c>
      <c r="L290" s="132"/>
      <c r="M290" s="100">
        <v>10</v>
      </c>
      <c r="N290" s="94">
        <v>30.3614</v>
      </c>
      <c r="O290" s="95">
        <f>ROUND(Tabla1333[[#This Row],[Entrada ]]*Tabla1333[[#This Row],[Costo unitario   RD$]],2)</f>
        <v>0</v>
      </c>
      <c r="P290" s="95">
        <f>ROUND(Tabla1333[[#This Row],[Salida ]]*Tabla1333[[#This Row],[Costo unitario   RD$]],2)</f>
        <v>303.61</v>
      </c>
      <c r="Q290" s="96">
        <f>(Tabla1333[[#This Row],[Existencia ]]+Tabla1333[[#This Row],[Entrada ]]-Tabla1333[[#This Row],[Salida ]])</f>
        <v>27</v>
      </c>
      <c r="R290" s="97">
        <f t="shared" si="4"/>
        <v>819.75779999999997</v>
      </c>
    </row>
    <row r="291" spans="1:18" s="5" customFormat="1" ht="27" customHeight="1" x14ac:dyDescent="0.2">
      <c r="A291" s="1"/>
      <c r="B291" s="9">
        <v>60</v>
      </c>
      <c r="C291" s="87">
        <v>44659</v>
      </c>
      <c r="D291" s="99">
        <v>44659</v>
      </c>
      <c r="E291" s="89">
        <v>1065</v>
      </c>
      <c r="F291" s="120" t="s">
        <v>19</v>
      </c>
      <c r="G291" s="101" t="s">
        <v>281</v>
      </c>
      <c r="H291" s="91" t="s">
        <v>374</v>
      </c>
      <c r="I291" s="89" t="s">
        <v>204</v>
      </c>
      <c r="J291" s="95">
        <v>1577.3767999999998</v>
      </c>
      <c r="K291" s="88">
        <v>92</v>
      </c>
      <c r="L291" s="132"/>
      <c r="M291" s="100"/>
      <c r="N291" s="94">
        <v>17.145399999999999</v>
      </c>
      <c r="O291" s="95">
        <f>ROUND(Tabla1333[[#This Row],[Entrada ]]*Tabla1333[[#This Row],[Costo unitario   RD$]],2)</f>
        <v>0</v>
      </c>
      <c r="P291" s="95">
        <f>ROUND(Tabla1333[[#This Row],[Salida ]]*Tabla1333[[#This Row],[Costo unitario   RD$]],2)</f>
        <v>0</v>
      </c>
      <c r="Q291" s="96">
        <f>(Tabla1333[[#This Row],[Existencia ]]+Tabla1333[[#This Row],[Entrada ]]-Tabla1333[[#This Row],[Salida ]])</f>
        <v>92</v>
      </c>
      <c r="R291" s="97">
        <f t="shared" si="4"/>
        <v>1577.3767999999998</v>
      </c>
    </row>
    <row r="292" spans="1:18" s="5" customFormat="1" ht="27" customHeight="1" x14ac:dyDescent="0.2">
      <c r="A292" s="1"/>
      <c r="B292" s="9">
        <v>62</v>
      </c>
      <c r="C292" s="87">
        <v>44659</v>
      </c>
      <c r="D292" s="99">
        <v>44659</v>
      </c>
      <c r="E292" s="89">
        <v>1065</v>
      </c>
      <c r="F292" s="120" t="s">
        <v>19</v>
      </c>
      <c r="G292" s="101" t="s">
        <v>281</v>
      </c>
      <c r="H292" s="91" t="s">
        <v>375</v>
      </c>
      <c r="I292" s="89" t="s">
        <v>204</v>
      </c>
      <c r="J292" s="95">
        <v>6025.3160000000007</v>
      </c>
      <c r="K292" s="88">
        <v>220</v>
      </c>
      <c r="L292" s="132"/>
      <c r="M292" s="100">
        <v>12</v>
      </c>
      <c r="N292" s="94">
        <v>27.387800000000002</v>
      </c>
      <c r="O292" s="95">
        <f>ROUND(Tabla1333[[#This Row],[Entrada ]]*Tabla1333[[#This Row],[Costo unitario   RD$]],2)</f>
        <v>0</v>
      </c>
      <c r="P292" s="95">
        <f>ROUND(Tabla1333[[#This Row],[Salida ]]*Tabla1333[[#This Row],[Costo unitario   RD$]],2)</f>
        <v>328.65</v>
      </c>
      <c r="Q292" s="96">
        <f>(Tabla1333[[#This Row],[Existencia ]]+Tabla1333[[#This Row],[Entrada ]]-Tabla1333[[#This Row],[Salida ]])</f>
        <v>208</v>
      </c>
      <c r="R292" s="97">
        <f t="shared" si="4"/>
        <v>5696.6624000000002</v>
      </c>
    </row>
    <row r="293" spans="1:18" s="5" customFormat="1" ht="27" customHeight="1" x14ac:dyDescent="0.2">
      <c r="A293" s="1"/>
      <c r="B293" s="9">
        <v>65</v>
      </c>
      <c r="C293" s="87">
        <v>44659</v>
      </c>
      <c r="D293" s="99">
        <v>44659</v>
      </c>
      <c r="E293" s="89">
        <v>1019</v>
      </c>
      <c r="F293" s="120" t="s">
        <v>19</v>
      </c>
      <c r="G293" s="101" t="s">
        <v>278</v>
      </c>
      <c r="H293" s="91" t="s">
        <v>376</v>
      </c>
      <c r="I293" s="89" t="s">
        <v>204</v>
      </c>
      <c r="J293" s="95">
        <v>464.03500000000008</v>
      </c>
      <c r="K293" s="88">
        <v>25</v>
      </c>
      <c r="L293" s="132"/>
      <c r="M293" s="100">
        <v>5</v>
      </c>
      <c r="N293" s="94">
        <v>18.561400000000003</v>
      </c>
      <c r="O293" s="95">
        <f>ROUND(Tabla1333[[#This Row],[Entrada ]]*Tabla1333[[#This Row],[Costo unitario   RD$]],2)</f>
        <v>0</v>
      </c>
      <c r="P293" s="95">
        <f>ROUND(Tabla1333[[#This Row],[Salida ]]*Tabla1333[[#This Row],[Costo unitario   RD$]],2)</f>
        <v>92.81</v>
      </c>
      <c r="Q293" s="96">
        <f>(Tabla1333[[#This Row],[Existencia ]]+Tabla1333[[#This Row],[Entrada ]]-Tabla1333[[#This Row],[Salida ]])</f>
        <v>20</v>
      </c>
      <c r="R293" s="97">
        <f t="shared" si="4"/>
        <v>371.22800000000007</v>
      </c>
    </row>
    <row r="294" spans="1:18" s="5" customFormat="1" ht="27" customHeight="1" x14ac:dyDescent="0.2">
      <c r="A294" s="1"/>
      <c r="B294" s="9">
        <v>66</v>
      </c>
      <c r="C294" s="87">
        <v>44659</v>
      </c>
      <c r="D294" s="99">
        <v>44659</v>
      </c>
      <c r="E294" s="89">
        <v>2053</v>
      </c>
      <c r="F294" s="120" t="s">
        <v>19</v>
      </c>
      <c r="G294" s="101" t="s">
        <v>377</v>
      </c>
      <c r="H294" s="91" t="s">
        <v>233</v>
      </c>
      <c r="I294" s="89" t="s">
        <v>224</v>
      </c>
      <c r="J294" s="95">
        <v>26766.836800000001</v>
      </c>
      <c r="K294" s="88">
        <v>149</v>
      </c>
      <c r="L294" s="132"/>
      <c r="M294" s="100"/>
      <c r="N294" s="94">
        <v>179.64320000000001</v>
      </c>
      <c r="O294" s="95">
        <f>ROUND(Tabla1333[[#This Row],[Entrada ]]*Tabla1333[[#This Row],[Costo unitario   RD$]],2)</f>
        <v>0</v>
      </c>
      <c r="P294" s="95">
        <f>ROUND(Tabla1333[[#This Row],[Salida ]]*Tabla1333[[#This Row],[Costo unitario   RD$]],2)</f>
        <v>0</v>
      </c>
      <c r="Q294" s="96">
        <f>(Tabla1333[[#This Row],[Existencia ]]+Tabla1333[[#This Row],[Entrada ]]-Tabla1333[[#This Row],[Salida ]])</f>
        <v>149</v>
      </c>
      <c r="R294" s="97">
        <f t="shared" si="4"/>
        <v>26766.836800000001</v>
      </c>
    </row>
    <row r="295" spans="1:18" s="5" customFormat="1" ht="27" customHeight="1" x14ac:dyDescent="0.2">
      <c r="A295" s="1"/>
      <c r="B295" s="9">
        <v>69</v>
      </c>
      <c r="C295" s="87">
        <v>44659</v>
      </c>
      <c r="D295" s="99">
        <v>44659</v>
      </c>
      <c r="E295" s="89">
        <v>1045</v>
      </c>
      <c r="F295" s="120" t="s">
        <v>26</v>
      </c>
      <c r="G295" s="101" t="s">
        <v>378</v>
      </c>
      <c r="H295" s="91" t="s">
        <v>236</v>
      </c>
      <c r="I295" s="89" t="s">
        <v>204</v>
      </c>
      <c r="J295" s="95">
        <v>20972.470399999998</v>
      </c>
      <c r="K295" s="88">
        <v>98</v>
      </c>
      <c r="L295" s="132"/>
      <c r="M295" s="100"/>
      <c r="N295" s="94">
        <v>214.00479999999999</v>
      </c>
      <c r="O295" s="95">
        <f>ROUND(Tabla1333[[#This Row],[Entrada ]]*Tabla1333[[#This Row],[Costo unitario   RD$]],2)</f>
        <v>0</v>
      </c>
      <c r="P295" s="95">
        <f>ROUND(Tabla1333[[#This Row],[Salida ]]*Tabla1333[[#This Row],[Costo unitario   RD$]],2)</f>
        <v>0</v>
      </c>
      <c r="Q295" s="96">
        <f>(Tabla1333[[#This Row],[Existencia ]]+Tabla1333[[#This Row],[Entrada ]]-Tabla1333[[#This Row],[Salida ]])</f>
        <v>98</v>
      </c>
      <c r="R295" s="97">
        <f t="shared" si="4"/>
        <v>20972.470399999998</v>
      </c>
    </row>
    <row r="296" spans="1:18" s="5" customFormat="1" ht="27" customHeight="1" x14ac:dyDescent="0.2">
      <c r="A296" s="1"/>
      <c r="B296" s="9">
        <v>70</v>
      </c>
      <c r="C296" s="87">
        <v>44659</v>
      </c>
      <c r="D296" s="99">
        <v>44659</v>
      </c>
      <c r="E296" s="89">
        <v>1046</v>
      </c>
      <c r="F296" s="120" t="s">
        <v>26</v>
      </c>
      <c r="G296" s="101" t="s">
        <v>378</v>
      </c>
      <c r="H296" s="91" t="s">
        <v>237</v>
      </c>
      <c r="I296" s="89" t="s">
        <v>204</v>
      </c>
      <c r="J296" s="95">
        <v>24640.193600000002</v>
      </c>
      <c r="K296" s="88">
        <v>88</v>
      </c>
      <c r="L296" s="132"/>
      <c r="M296" s="100"/>
      <c r="N296" s="94">
        <v>280.00220000000002</v>
      </c>
      <c r="O296" s="95">
        <f>ROUND(Tabla1333[[#This Row],[Entrada ]]*Tabla1333[[#This Row],[Costo unitario   RD$]],2)</f>
        <v>0</v>
      </c>
      <c r="P296" s="95">
        <f>ROUND(Tabla1333[[#This Row],[Salida ]]*Tabla1333[[#This Row],[Costo unitario   RD$]],2)</f>
        <v>0</v>
      </c>
      <c r="Q296" s="96">
        <f>(Tabla1333[[#This Row],[Existencia ]]+Tabla1333[[#This Row],[Entrada ]]-Tabla1333[[#This Row],[Salida ]])</f>
        <v>88</v>
      </c>
      <c r="R296" s="97">
        <f t="shared" si="4"/>
        <v>24640.193600000002</v>
      </c>
    </row>
    <row r="297" spans="1:18" s="5" customFormat="1" ht="27" customHeight="1" x14ac:dyDescent="0.2">
      <c r="A297" s="1"/>
      <c r="B297" s="9">
        <v>71</v>
      </c>
      <c r="C297" s="87">
        <v>44659</v>
      </c>
      <c r="D297" s="99">
        <v>44659</v>
      </c>
      <c r="E297" s="89">
        <v>2022</v>
      </c>
      <c r="F297" s="120" t="s">
        <v>19</v>
      </c>
      <c r="G297" s="101" t="s">
        <v>246</v>
      </c>
      <c r="H297" s="91" t="s">
        <v>245</v>
      </c>
      <c r="I297" s="89" t="s">
        <v>204</v>
      </c>
      <c r="J297" s="95">
        <v>1871.9520000000002</v>
      </c>
      <c r="K297" s="88">
        <v>48</v>
      </c>
      <c r="L297" s="132"/>
      <c r="M297" s="100"/>
      <c r="N297" s="94">
        <v>38.999000000000002</v>
      </c>
      <c r="O297" s="95">
        <f>ROUND(Tabla1333[[#This Row],[Entrada ]]*Tabla1333[[#This Row],[Costo unitario   RD$]],2)</f>
        <v>0</v>
      </c>
      <c r="P297" s="95">
        <f>ROUND(Tabla1333[[#This Row],[Salida ]]*Tabla1333[[#This Row],[Costo unitario   RD$]],2)</f>
        <v>0</v>
      </c>
      <c r="Q297" s="96">
        <f>(Tabla1333[[#This Row],[Existencia ]]+Tabla1333[[#This Row],[Entrada ]]-Tabla1333[[#This Row],[Salida ]])</f>
        <v>48</v>
      </c>
      <c r="R297" s="97">
        <f t="shared" si="4"/>
        <v>1871.9520000000002</v>
      </c>
    </row>
    <row r="298" spans="1:18" s="5" customFormat="1" ht="44.25" customHeight="1" x14ac:dyDescent="0.2">
      <c r="A298" s="1"/>
      <c r="B298" s="9">
        <v>73</v>
      </c>
      <c r="C298" s="87">
        <v>44659</v>
      </c>
      <c r="D298" s="99">
        <v>44659</v>
      </c>
      <c r="E298" s="89">
        <v>2055</v>
      </c>
      <c r="F298" s="120" t="s">
        <v>19</v>
      </c>
      <c r="G298" s="101" t="s">
        <v>252</v>
      </c>
      <c r="H298" s="91" t="s">
        <v>379</v>
      </c>
      <c r="I298" s="89" t="s">
        <v>204</v>
      </c>
      <c r="J298" s="95">
        <v>4130</v>
      </c>
      <c r="K298" s="88">
        <v>35</v>
      </c>
      <c r="L298" s="132"/>
      <c r="M298" s="100"/>
      <c r="N298" s="94">
        <v>118</v>
      </c>
      <c r="O298" s="95">
        <f>ROUND(Tabla1333[[#This Row],[Entrada ]]*Tabla1333[[#This Row],[Costo unitario   RD$]],2)</f>
        <v>0</v>
      </c>
      <c r="P298" s="95">
        <f>ROUND(Tabla1333[[#This Row],[Salida ]]*Tabla1333[[#This Row],[Costo unitario   RD$]],2)</f>
        <v>0</v>
      </c>
      <c r="Q298" s="96">
        <f>(Tabla1333[[#This Row],[Existencia ]]+Tabla1333[[#This Row],[Entrada ]]-Tabla1333[[#This Row],[Salida ]])</f>
        <v>35</v>
      </c>
      <c r="R298" s="97">
        <f t="shared" si="4"/>
        <v>4130</v>
      </c>
    </row>
    <row r="299" spans="1:18" s="5" customFormat="1" ht="27" customHeight="1" x14ac:dyDescent="0.2">
      <c r="A299" s="1"/>
      <c r="B299" s="9">
        <v>74</v>
      </c>
      <c r="C299" s="87">
        <v>44659</v>
      </c>
      <c r="D299" s="99">
        <v>44659</v>
      </c>
      <c r="E299" s="89">
        <v>2009</v>
      </c>
      <c r="F299" s="120" t="s">
        <v>19</v>
      </c>
      <c r="G299" s="101" t="s">
        <v>20</v>
      </c>
      <c r="H299" s="91" t="s">
        <v>380</v>
      </c>
      <c r="I299" s="89" t="s">
        <v>204</v>
      </c>
      <c r="J299" s="95">
        <v>4815.8159999999998</v>
      </c>
      <c r="K299" s="88">
        <v>228</v>
      </c>
      <c r="L299" s="132"/>
      <c r="M299" s="100">
        <v>26</v>
      </c>
      <c r="N299" s="94">
        <v>21.122</v>
      </c>
      <c r="O299" s="95">
        <f>ROUND(Tabla1333[[#This Row],[Entrada ]]*Tabla1333[[#This Row],[Costo unitario   RD$]],2)</f>
        <v>0</v>
      </c>
      <c r="P299" s="95">
        <f>ROUND(Tabla1333[[#This Row],[Salida ]]*Tabla1333[[#This Row],[Costo unitario   RD$]],2)</f>
        <v>549.16999999999996</v>
      </c>
      <c r="Q299" s="96">
        <f>(Tabla1333[[#This Row],[Existencia ]]+Tabla1333[[#This Row],[Entrada ]]-Tabla1333[[#This Row],[Salida ]])</f>
        <v>202</v>
      </c>
      <c r="R299" s="97">
        <f t="shared" si="4"/>
        <v>4266.6440000000002</v>
      </c>
    </row>
    <row r="300" spans="1:18" s="5" customFormat="1" ht="36" customHeight="1" x14ac:dyDescent="0.2">
      <c r="A300" s="1"/>
      <c r="B300" s="9">
        <v>75</v>
      </c>
      <c r="C300" s="87">
        <v>44659</v>
      </c>
      <c r="D300" s="99">
        <v>44659</v>
      </c>
      <c r="E300" s="89">
        <v>2010</v>
      </c>
      <c r="F300" s="120" t="s">
        <v>19</v>
      </c>
      <c r="G300" s="101" t="s">
        <v>20</v>
      </c>
      <c r="H300" s="91" t="s">
        <v>381</v>
      </c>
      <c r="I300" s="89" t="s">
        <v>204</v>
      </c>
      <c r="J300" s="95">
        <v>6410.1730000000007</v>
      </c>
      <c r="K300" s="88">
        <v>119</v>
      </c>
      <c r="L300" s="132"/>
      <c r="M300" s="100">
        <v>12</v>
      </c>
      <c r="N300" s="94">
        <v>53.867000000000004</v>
      </c>
      <c r="O300" s="95">
        <f>ROUND(Tabla1333[[#This Row],[Entrada ]]*Tabla1333[[#This Row],[Costo unitario   RD$]],2)</f>
        <v>0</v>
      </c>
      <c r="P300" s="95">
        <f>ROUND(Tabla1333[[#This Row],[Salida ]]*Tabla1333[[#This Row],[Costo unitario   RD$]],2)</f>
        <v>646.4</v>
      </c>
      <c r="Q300" s="96">
        <f>(Tabla1333[[#This Row],[Existencia ]]+Tabla1333[[#This Row],[Entrada ]]-Tabla1333[[#This Row],[Salida ]])</f>
        <v>107</v>
      </c>
      <c r="R300" s="97">
        <f t="shared" si="4"/>
        <v>5763.7690000000002</v>
      </c>
    </row>
    <row r="301" spans="1:18" s="5" customFormat="1" ht="43.5" customHeight="1" x14ac:dyDescent="0.2">
      <c r="A301" s="1"/>
      <c r="B301" s="9">
        <v>78</v>
      </c>
      <c r="C301" s="87">
        <v>44659</v>
      </c>
      <c r="D301" s="99">
        <v>44659</v>
      </c>
      <c r="E301" s="89">
        <v>2023</v>
      </c>
      <c r="F301" s="120" t="s">
        <v>19</v>
      </c>
      <c r="G301" s="101" t="s">
        <v>258</v>
      </c>
      <c r="H301" s="91" t="s">
        <v>259</v>
      </c>
      <c r="I301" s="89" t="s">
        <v>204</v>
      </c>
      <c r="J301" s="95">
        <v>8150.9090000000006</v>
      </c>
      <c r="K301" s="88">
        <v>65</v>
      </c>
      <c r="L301" s="132"/>
      <c r="M301" s="100">
        <v>37</v>
      </c>
      <c r="N301" s="94">
        <v>125.3986</v>
      </c>
      <c r="O301" s="95">
        <f>ROUND(Tabla1333[[#This Row],[Entrada ]]*Tabla1333[[#This Row],[Costo unitario   RD$]],2)</f>
        <v>0</v>
      </c>
      <c r="P301" s="95">
        <f>ROUND(Tabla1333[[#This Row],[Salida ]]*Tabla1333[[#This Row],[Costo unitario   RD$]],2)</f>
        <v>4639.75</v>
      </c>
      <c r="Q301" s="96">
        <f>(Tabla1333[[#This Row],[Existencia ]]+Tabla1333[[#This Row],[Entrada ]]-Tabla1333[[#This Row],[Salida ]])</f>
        <v>28</v>
      </c>
      <c r="R301" s="97">
        <f t="shared" si="4"/>
        <v>3511.1608000000001</v>
      </c>
    </row>
    <row r="302" spans="1:18" s="5" customFormat="1" ht="27" customHeight="1" x14ac:dyDescent="0.2">
      <c r="A302" s="1"/>
      <c r="B302" s="9">
        <v>79</v>
      </c>
      <c r="C302" s="87">
        <v>44659</v>
      </c>
      <c r="D302" s="99">
        <v>44659</v>
      </c>
      <c r="E302" s="89">
        <v>2024</v>
      </c>
      <c r="F302" s="120" t="s">
        <v>19</v>
      </c>
      <c r="G302" s="101" t="s">
        <v>382</v>
      </c>
      <c r="H302" s="91" t="s">
        <v>198</v>
      </c>
      <c r="I302" s="89" t="s">
        <v>204</v>
      </c>
      <c r="J302" s="95">
        <v>1728.0155999999997</v>
      </c>
      <c r="K302" s="88">
        <v>3</v>
      </c>
      <c r="L302" s="132"/>
      <c r="M302" s="100"/>
      <c r="N302" s="94">
        <v>576.00519999999995</v>
      </c>
      <c r="O302" s="95">
        <f>ROUND(Tabla1333[[#This Row],[Entrada ]]*Tabla1333[[#This Row],[Costo unitario   RD$]],2)</f>
        <v>0</v>
      </c>
      <c r="P302" s="95">
        <f>ROUND(Tabla1333[[#This Row],[Salida ]]*Tabla1333[[#This Row],[Costo unitario   RD$]],2)</f>
        <v>0</v>
      </c>
      <c r="Q302" s="96">
        <f>(Tabla1333[[#This Row],[Existencia ]]+Tabla1333[[#This Row],[Entrada ]]-Tabla1333[[#This Row],[Salida ]])</f>
        <v>3</v>
      </c>
      <c r="R302" s="97">
        <f t="shared" si="4"/>
        <v>1728.0155999999997</v>
      </c>
    </row>
    <row r="303" spans="1:18" s="5" customFormat="1" ht="27" customHeight="1" x14ac:dyDescent="0.2">
      <c r="A303" s="2"/>
      <c r="B303" s="9">
        <v>80</v>
      </c>
      <c r="C303" s="87">
        <v>44659</v>
      </c>
      <c r="D303" s="99">
        <v>44659</v>
      </c>
      <c r="E303" s="89">
        <v>2105</v>
      </c>
      <c r="F303" s="120" t="s">
        <v>313</v>
      </c>
      <c r="G303" s="101" t="s">
        <v>383</v>
      </c>
      <c r="H303" s="91" t="s">
        <v>384</v>
      </c>
      <c r="I303" s="89" t="s">
        <v>204</v>
      </c>
      <c r="J303" s="95">
        <v>48811.64</v>
      </c>
      <c r="K303" s="88">
        <v>252</v>
      </c>
      <c r="L303" s="132"/>
      <c r="M303" s="100"/>
      <c r="N303" s="94">
        <v>193.69698412698412</v>
      </c>
      <c r="O303" s="95">
        <f>ROUND(Tabla1333[[#This Row],[Entrada ]]*Tabla1333[[#This Row],[Costo unitario   RD$]],2)</f>
        <v>0</v>
      </c>
      <c r="P303" s="95">
        <f>ROUND(Tabla1333[[#This Row],[Salida ]]*Tabla1333[[#This Row],[Costo unitario   RD$]],2)</f>
        <v>0</v>
      </c>
      <c r="Q303" s="96">
        <f>(Tabla1333[[#This Row],[Existencia ]]+Tabla1333[[#This Row],[Entrada ]]-Tabla1333[[#This Row],[Salida ]])</f>
        <v>252</v>
      </c>
      <c r="R303" s="97">
        <f t="shared" si="4"/>
        <v>48811.64</v>
      </c>
    </row>
    <row r="304" spans="1:18" s="5" customFormat="1" ht="27" customHeight="1" x14ac:dyDescent="0.2">
      <c r="A304" s="2"/>
      <c r="B304" s="9">
        <v>86</v>
      </c>
      <c r="C304" s="87">
        <v>44659</v>
      </c>
      <c r="D304" s="99">
        <v>44659</v>
      </c>
      <c r="E304" s="89">
        <v>2106</v>
      </c>
      <c r="F304" s="120" t="s">
        <v>385</v>
      </c>
      <c r="G304" s="101" t="s">
        <v>386</v>
      </c>
      <c r="H304" s="91" t="s">
        <v>387</v>
      </c>
      <c r="I304" s="89" t="s">
        <v>204</v>
      </c>
      <c r="J304" s="95">
        <v>4838</v>
      </c>
      <c r="K304" s="88">
        <v>500</v>
      </c>
      <c r="L304" s="132"/>
      <c r="M304" s="100"/>
      <c r="N304" s="94">
        <v>9.6760000000000002</v>
      </c>
      <c r="O304" s="95">
        <f>ROUND(Tabla1333[[#This Row],[Entrada ]]*Tabla1333[[#This Row],[Costo unitario   RD$]],2)</f>
        <v>0</v>
      </c>
      <c r="P304" s="95">
        <f>ROUND(Tabla1333[[#This Row],[Salida ]]*Tabla1333[[#This Row],[Costo unitario   RD$]],2)</f>
        <v>0</v>
      </c>
      <c r="Q304" s="96">
        <f>(Tabla1333[[#This Row],[Existencia ]]+Tabla1333[[#This Row],[Entrada ]]-Tabla1333[[#This Row],[Salida ]])</f>
        <v>500</v>
      </c>
      <c r="R304" s="97">
        <f t="shared" si="4"/>
        <v>4838</v>
      </c>
    </row>
    <row r="305" spans="1:18" s="5" customFormat="1" ht="27" customHeight="1" x14ac:dyDescent="0.2">
      <c r="A305" s="2"/>
      <c r="B305" s="9">
        <v>87</v>
      </c>
      <c r="C305" s="87">
        <v>44563</v>
      </c>
      <c r="D305" s="99">
        <v>44563</v>
      </c>
      <c r="E305" s="89">
        <v>4090</v>
      </c>
      <c r="F305" s="89" t="s">
        <v>32</v>
      </c>
      <c r="G305" s="98" t="s">
        <v>388</v>
      </c>
      <c r="H305" s="91" t="s">
        <v>389</v>
      </c>
      <c r="I305" s="89" t="s">
        <v>204</v>
      </c>
      <c r="J305" s="95">
        <v>2360</v>
      </c>
      <c r="K305" s="88">
        <v>4</v>
      </c>
      <c r="L305" s="127"/>
      <c r="M305" s="89"/>
      <c r="N305" s="94">
        <v>590</v>
      </c>
      <c r="O305" s="95">
        <f>ROUND(Tabla1333[[#This Row],[Entrada ]]*Tabla1333[[#This Row],[Costo unitario   RD$]],2)</f>
        <v>0</v>
      </c>
      <c r="P305" s="95">
        <f>ROUND(Tabla1333[[#This Row],[Salida ]]*Tabla1333[[#This Row],[Costo unitario   RD$]],2)</f>
        <v>0</v>
      </c>
      <c r="Q305" s="96">
        <f>(Tabla1333[[#This Row],[Existencia ]]+Tabla1333[[#This Row],[Entrada ]]-Tabla1333[[#This Row],[Salida ]])</f>
        <v>4</v>
      </c>
      <c r="R305" s="97">
        <f t="shared" si="4"/>
        <v>2360</v>
      </c>
    </row>
    <row r="306" spans="1:18" s="5" customFormat="1" ht="27" customHeight="1" x14ac:dyDescent="0.2">
      <c r="A306" s="2"/>
      <c r="B306" s="9">
        <v>88</v>
      </c>
      <c r="C306" s="134">
        <v>44543</v>
      </c>
      <c r="D306" s="135">
        <v>44543</v>
      </c>
      <c r="E306" s="89">
        <v>4040</v>
      </c>
      <c r="F306" s="89" t="s">
        <v>36</v>
      </c>
      <c r="G306" s="98" t="s">
        <v>572</v>
      </c>
      <c r="H306" s="98" t="s">
        <v>573</v>
      </c>
      <c r="I306" s="9" t="s">
        <v>31</v>
      </c>
      <c r="J306" s="92">
        <v>9294.9661999999989</v>
      </c>
      <c r="K306" s="93">
        <v>169</v>
      </c>
      <c r="L306" s="127"/>
      <c r="M306" s="89">
        <v>57</v>
      </c>
      <c r="N306" s="94">
        <v>54.999799999999993</v>
      </c>
      <c r="O306" s="95">
        <f>ROUND(Tabla1333[[#This Row],[Entrada ]]*Tabla1333[[#This Row],[Costo unitario   RD$]],2)</f>
        <v>0</v>
      </c>
      <c r="P306" s="95">
        <f>ROUND(Tabla1333[[#This Row],[Salida ]]*Tabla1333[[#This Row],[Costo unitario   RD$]],2)</f>
        <v>3134.99</v>
      </c>
      <c r="Q306" s="96">
        <f>(Tabla1333[[#This Row],[Existencia ]]+Tabla1333[[#This Row],[Entrada ]]-Tabla1333[[#This Row],[Salida ]])</f>
        <v>112</v>
      </c>
      <c r="R306" s="97">
        <f t="shared" si="4"/>
        <v>6159.9775999999993</v>
      </c>
    </row>
    <row r="307" spans="1:18" s="5" customFormat="1" ht="27" customHeight="1" x14ac:dyDescent="0.2">
      <c r="A307" s="2"/>
      <c r="B307" s="9">
        <v>93</v>
      </c>
      <c r="C307" s="87">
        <v>44543</v>
      </c>
      <c r="D307" s="99">
        <v>44543</v>
      </c>
      <c r="E307" s="89">
        <v>4071</v>
      </c>
      <c r="F307" s="9" t="s">
        <v>26</v>
      </c>
      <c r="G307" s="98" t="s">
        <v>394</v>
      </c>
      <c r="H307" s="98" t="s">
        <v>587</v>
      </c>
      <c r="I307" s="9" t="s">
        <v>204</v>
      </c>
      <c r="J307" s="92">
        <v>5175.7749999999996</v>
      </c>
      <c r="K307" s="93">
        <v>121</v>
      </c>
      <c r="L307" s="127"/>
      <c r="M307" s="89"/>
      <c r="N307" s="94">
        <v>42.774999999999999</v>
      </c>
      <c r="O307" s="95">
        <f>ROUND(Tabla1333[[#This Row],[Entrada ]]*Tabla1333[[#This Row],[Costo unitario   RD$]],2)</f>
        <v>0</v>
      </c>
      <c r="P307" s="95">
        <f>ROUND(Tabla1333[[#This Row],[Salida ]]*Tabla1333[[#This Row],[Costo unitario   RD$]],2)</f>
        <v>0</v>
      </c>
      <c r="Q307" s="96">
        <f>(Tabla1333[[#This Row],[Existencia ]]+Tabla1333[[#This Row],[Entrada ]]-Tabla1333[[#This Row],[Salida ]])</f>
        <v>121</v>
      </c>
      <c r="R307" s="97">
        <f t="shared" si="4"/>
        <v>5175.7749999999996</v>
      </c>
    </row>
    <row r="308" spans="1:18" s="5" customFormat="1" ht="27" customHeight="1" x14ac:dyDescent="0.2">
      <c r="A308" s="2"/>
      <c r="B308" s="9">
        <v>94</v>
      </c>
      <c r="C308" s="134">
        <v>44540</v>
      </c>
      <c r="D308" s="135">
        <v>44540</v>
      </c>
      <c r="E308" s="89">
        <v>4024</v>
      </c>
      <c r="F308" s="89" t="s">
        <v>32</v>
      </c>
      <c r="G308" s="98" t="s">
        <v>388</v>
      </c>
      <c r="H308" s="98" t="s">
        <v>310</v>
      </c>
      <c r="I308" s="9" t="s">
        <v>557</v>
      </c>
      <c r="J308" s="92">
        <v>7528.4</v>
      </c>
      <c r="K308" s="93">
        <v>20</v>
      </c>
      <c r="L308" s="127"/>
      <c r="M308" s="89"/>
      <c r="N308" s="140">
        <v>376.41999999999996</v>
      </c>
      <c r="O308" s="95">
        <f>ROUND(Tabla1333[[#This Row],[Entrada ]]*Tabla1333[[#This Row],[Costo unitario   RD$]],2)</f>
        <v>0</v>
      </c>
      <c r="P308" s="95">
        <f>ROUND(Tabla1333[[#This Row],[Salida ]]*Tabla1333[[#This Row],[Costo unitario   RD$]],2)</f>
        <v>0</v>
      </c>
      <c r="Q308" s="96">
        <f>(Tabla1333[[#This Row],[Existencia ]]+Tabla1333[[#This Row],[Entrada ]]-Tabla1333[[#This Row],[Salida ]])</f>
        <v>20</v>
      </c>
      <c r="R308" s="97">
        <f t="shared" si="4"/>
        <v>7528.4</v>
      </c>
    </row>
    <row r="309" spans="1:18" s="5" customFormat="1" ht="27" customHeight="1" x14ac:dyDescent="0.2">
      <c r="A309" s="2"/>
      <c r="B309" s="9">
        <v>95</v>
      </c>
      <c r="C309" s="134">
        <v>44540</v>
      </c>
      <c r="D309" s="135">
        <v>44540</v>
      </c>
      <c r="E309" s="89">
        <v>4048</v>
      </c>
      <c r="F309" s="9" t="s">
        <v>32</v>
      </c>
      <c r="G309" s="98" t="s">
        <v>576</v>
      </c>
      <c r="H309" s="98" t="s">
        <v>343</v>
      </c>
      <c r="I309" s="9" t="s">
        <v>557</v>
      </c>
      <c r="J309" s="92">
        <v>5040.96</v>
      </c>
      <c r="K309" s="93">
        <v>24</v>
      </c>
      <c r="L309" s="127"/>
      <c r="M309" s="89">
        <v>6</v>
      </c>
      <c r="N309" s="140">
        <v>210.04</v>
      </c>
      <c r="O309" s="95">
        <f>ROUND(Tabla1333[[#This Row],[Entrada ]]*Tabla1333[[#This Row],[Costo unitario   RD$]],2)</f>
        <v>0</v>
      </c>
      <c r="P309" s="95">
        <f>ROUND(Tabla1333[[#This Row],[Salida ]]*Tabla1333[[#This Row],[Costo unitario   RD$]],2)</f>
        <v>1260.24</v>
      </c>
      <c r="Q309" s="96">
        <f>(Tabla1333[[#This Row],[Existencia ]]+Tabla1333[[#This Row],[Entrada ]]-Tabla1333[[#This Row],[Salida ]])</f>
        <v>18</v>
      </c>
      <c r="R309" s="97">
        <f t="shared" si="4"/>
        <v>3780.72</v>
      </c>
    </row>
    <row r="310" spans="1:18" s="5" customFormat="1" ht="27" customHeight="1" x14ac:dyDescent="0.2">
      <c r="A310" s="2"/>
      <c r="B310" s="9">
        <v>96</v>
      </c>
      <c r="C310" s="134">
        <v>44540</v>
      </c>
      <c r="D310" s="135">
        <v>44540</v>
      </c>
      <c r="E310" s="89">
        <v>4081</v>
      </c>
      <c r="F310" s="89" t="s">
        <v>32</v>
      </c>
      <c r="G310" s="98" t="s">
        <v>388</v>
      </c>
      <c r="H310" s="98" t="s">
        <v>590</v>
      </c>
      <c r="I310" s="9" t="s">
        <v>557</v>
      </c>
      <c r="J310" s="92">
        <v>1416</v>
      </c>
      <c r="K310" s="93">
        <v>3</v>
      </c>
      <c r="L310" s="127"/>
      <c r="M310" s="89"/>
      <c r="N310" s="140">
        <v>472</v>
      </c>
      <c r="O310" s="95">
        <f>ROUND(Tabla1333[[#This Row],[Entrada ]]*Tabla1333[[#This Row],[Costo unitario   RD$]],2)</f>
        <v>0</v>
      </c>
      <c r="P310" s="95">
        <f>ROUND(Tabla1333[[#This Row],[Salida ]]*Tabla1333[[#This Row],[Costo unitario   RD$]],2)</f>
        <v>0</v>
      </c>
      <c r="Q310" s="96">
        <f>(Tabla1333[[#This Row],[Existencia ]]+Tabla1333[[#This Row],[Entrada ]]-Tabla1333[[#This Row],[Salida ]])</f>
        <v>3</v>
      </c>
      <c r="R310" s="97">
        <f t="shared" si="4"/>
        <v>1416</v>
      </c>
    </row>
    <row r="311" spans="1:18" s="5" customFormat="1" ht="42" customHeight="1" x14ac:dyDescent="0.2">
      <c r="A311" s="2"/>
      <c r="B311" s="9">
        <v>97</v>
      </c>
      <c r="C311" s="87">
        <v>44539</v>
      </c>
      <c r="D311" s="99">
        <v>44539</v>
      </c>
      <c r="E311" s="89">
        <v>4021</v>
      </c>
      <c r="F311" s="89" t="s">
        <v>555</v>
      </c>
      <c r="G311" s="98" t="s">
        <v>556</v>
      </c>
      <c r="H311" s="98" t="s">
        <v>342</v>
      </c>
      <c r="I311" s="89" t="s">
        <v>111</v>
      </c>
      <c r="J311" s="95">
        <v>944</v>
      </c>
      <c r="K311" s="88">
        <v>5</v>
      </c>
      <c r="L311" s="127"/>
      <c r="M311" s="89"/>
      <c r="N311" s="94">
        <v>188.8</v>
      </c>
      <c r="O311" s="95">
        <f>ROUND(Tabla1333[[#This Row],[Entrada ]]*Tabla1333[[#This Row],[Costo unitario   RD$]],2)</f>
        <v>0</v>
      </c>
      <c r="P311" s="95">
        <f>ROUND(Tabla1333[[#This Row],[Salida ]]*Tabla1333[[#This Row],[Costo unitario   RD$]],2)</f>
        <v>0</v>
      </c>
      <c r="Q311" s="96">
        <f>(Tabla1333[[#This Row],[Existencia ]]+Tabla1333[[#This Row],[Entrada ]]-Tabla1333[[#This Row],[Salida ]])</f>
        <v>5</v>
      </c>
      <c r="R311" s="97">
        <f t="shared" si="4"/>
        <v>944</v>
      </c>
    </row>
    <row r="312" spans="1:18" s="5" customFormat="1" ht="53.25" customHeight="1" x14ac:dyDescent="0.2">
      <c r="A312" s="2"/>
      <c r="B312" s="9">
        <v>98</v>
      </c>
      <c r="C312" s="87">
        <v>44539</v>
      </c>
      <c r="D312" s="99">
        <v>44539</v>
      </c>
      <c r="E312" s="89">
        <v>4029</v>
      </c>
      <c r="F312" s="89" t="s">
        <v>32</v>
      </c>
      <c r="G312" s="98" t="s">
        <v>388</v>
      </c>
      <c r="H312" s="98" t="s">
        <v>336</v>
      </c>
      <c r="I312" s="9" t="s">
        <v>303</v>
      </c>
      <c r="J312" s="92">
        <v>2566.5</v>
      </c>
      <c r="K312" s="93">
        <v>5</v>
      </c>
      <c r="L312" s="127"/>
      <c r="M312" s="89">
        <v>3</v>
      </c>
      <c r="N312" s="94">
        <v>513.29999999999995</v>
      </c>
      <c r="O312" s="95">
        <f>ROUND(Tabla1333[[#This Row],[Entrada ]]*Tabla1333[[#This Row],[Costo unitario   RD$]],2)</f>
        <v>0</v>
      </c>
      <c r="P312" s="95">
        <f>ROUND(Tabla1333[[#This Row],[Salida ]]*Tabla1333[[#This Row],[Costo unitario   RD$]],2)</f>
        <v>1539.9</v>
      </c>
      <c r="Q312" s="96">
        <f>(Tabla1333[[#This Row],[Existencia ]]+Tabla1333[[#This Row],[Entrada ]]-Tabla1333[[#This Row],[Salida ]])</f>
        <v>2</v>
      </c>
      <c r="R312" s="97">
        <f t="shared" si="4"/>
        <v>1026.5999999999999</v>
      </c>
    </row>
    <row r="313" spans="1:18" s="5" customFormat="1" ht="52.5" customHeight="1" x14ac:dyDescent="0.2">
      <c r="A313" s="2"/>
      <c r="B313" s="9">
        <v>99</v>
      </c>
      <c r="C313" s="134">
        <v>44537</v>
      </c>
      <c r="D313" s="135">
        <v>44537</v>
      </c>
      <c r="E313" s="89">
        <v>4025</v>
      </c>
      <c r="F313" s="89" t="s">
        <v>32</v>
      </c>
      <c r="G313" s="98" t="s">
        <v>558</v>
      </c>
      <c r="H313" s="98" t="s">
        <v>559</v>
      </c>
      <c r="I313" s="9" t="s">
        <v>560</v>
      </c>
      <c r="J313" s="92">
        <v>7104.78</v>
      </c>
      <c r="K313" s="93">
        <v>223</v>
      </c>
      <c r="L313" s="127"/>
      <c r="M313" s="89"/>
      <c r="N313" s="94">
        <v>31.86</v>
      </c>
      <c r="O313" s="95">
        <f>ROUND(Tabla1333[[#This Row],[Entrada ]]*Tabla1333[[#This Row],[Costo unitario   RD$]],2)</f>
        <v>0</v>
      </c>
      <c r="P313" s="95">
        <f>ROUND(Tabla1333[[#This Row],[Salida ]]*Tabla1333[[#This Row],[Costo unitario   RD$]],2)</f>
        <v>0</v>
      </c>
      <c r="Q313" s="96">
        <f>(Tabla1333[[#This Row],[Existencia ]]+Tabla1333[[#This Row],[Entrada ]]-Tabla1333[[#This Row],[Salida ]])</f>
        <v>223</v>
      </c>
      <c r="R313" s="97">
        <f t="shared" si="4"/>
        <v>7104.78</v>
      </c>
    </row>
    <row r="314" spans="1:18" s="5" customFormat="1" ht="43.5" customHeight="1" x14ac:dyDescent="0.2">
      <c r="A314" s="1"/>
      <c r="B314" s="9">
        <v>100</v>
      </c>
      <c r="C314" s="134">
        <v>44537</v>
      </c>
      <c r="D314" s="135">
        <v>44537</v>
      </c>
      <c r="E314" s="89">
        <v>4031</v>
      </c>
      <c r="F314" s="89" t="s">
        <v>81</v>
      </c>
      <c r="G314" s="98" t="s">
        <v>567</v>
      </c>
      <c r="H314" s="91" t="s">
        <v>568</v>
      </c>
      <c r="I314" s="9" t="s">
        <v>303</v>
      </c>
      <c r="J314" s="92">
        <v>1387.68</v>
      </c>
      <c r="K314" s="93">
        <v>12</v>
      </c>
      <c r="L314" s="127"/>
      <c r="M314" s="89"/>
      <c r="N314" s="94">
        <v>115.64</v>
      </c>
      <c r="O314" s="95">
        <f>ROUND(Tabla1333[[#This Row],[Entrada ]]*Tabla1333[[#This Row],[Costo unitario   RD$]],2)</f>
        <v>0</v>
      </c>
      <c r="P314" s="95">
        <f>ROUND(Tabla1333[[#This Row],[Salida ]]*Tabla1333[[#This Row],[Costo unitario   RD$]],2)</f>
        <v>0</v>
      </c>
      <c r="Q314" s="96">
        <f>(Tabla1333[[#This Row],[Existencia ]]+Tabla1333[[#This Row],[Entrada ]]-Tabla1333[[#This Row],[Salida ]])</f>
        <v>12</v>
      </c>
      <c r="R314" s="97">
        <f t="shared" si="4"/>
        <v>1387.68</v>
      </c>
    </row>
    <row r="315" spans="1:18" s="5" customFormat="1" ht="45.75" customHeight="1" x14ac:dyDescent="0.2">
      <c r="A315" s="1"/>
      <c r="B315" s="9">
        <v>101</v>
      </c>
      <c r="C315" s="87">
        <v>44537</v>
      </c>
      <c r="D315" s="99">
        <v>44537</v>
      </c>
      <c r="E315" s="89">
        <v>4077</v>
      </c>
      <c r="F315" s="89" t="s">
        <v>32</v>
      </c>
      <c r="G315" s="98" t="s">
        <v>388</v>
      </c>
      <c r="H315" s="98" t="s">
        <v>334</v>
      </c>
      <c r="I315" s="9" t="s">
        <v>204</v>
      </c>
      <c r="J315" s="92">
        <v>568.50040000000001</v>
      </c>
      <c r="K315" s="93">
        <v>26</v>
      </c>
      <c r="L315" s="127"/>
      <c r="M315" s="89"/>
      <c r="N315" s="94">
        <v>21.865400000000001</v>
      </c>
      <c r="O315" s="95">
        <f>ROUND(Tabla1333[[#This Row],[Entrada ]]*Tabla1333[[#This Row],[Costo unitario   RD$]],2)</f>
        <v>0</v>
      </c>
      <c r="P315" s="95">
        <f>ROUND(Tabla1333[[#This Row],[Salida ]]*Tabla1333[[#This Row],[Costo unitario   RD$]],2)</f>
        <v>0</v>
      </c>
      <c r="Q315" s="96">
        <f>(Tabla1333[[#This Row],[Existencia ]]+Tabla1333[[#This Row],[Entrada ]]-Tabla1333[[#This Row],[Salida ]])</f>
        <v>26</v>
      </c>
      <c r="R315" s="97">
        <f t="shared" si="4"/>
        <v>568.50040000000001</v>
      </c>
    </row>
    <row r="316" spans="1:18" s="5" customFormat="1" ht="55.5" customHeight="1" x14ac:dyDescent="0.2">
      <c r="A316" s="1"/>
      <c r="B316" s="9">
        <v>102</v>
      </c>
      <c r="C316" s="87">
        <v>44537</v>
      </c>
      <c r="D316" s="99">
        <v>44537</v>
      </c>
      <c r="E316" s="89">
        <v>4078</v>
      </c>
      <c r="F316" s="89" t="s">
        <v>36</v>
      </c>
      <c r="G316" s="98" t="s">
        <v>572</v>
      </c>
      <c r="H316" s="98" t="s">
        <v>589</v>
      </c>
      <c r="I316" s="9" t="s">
        <v>31</v>
      </c>
      <c r="J316" s="92">
        <v>4599.1680000000006</v>
      </c>
      <c r="K316" s="93">
        <v>80</v>
      </c>
      <c r="L316" s="127"/>
      <c r="M316" s="89">
        <v>23</v>
      </c>
      <c r="N316" s="94">
        <v>57.489600000000003</v>
      </c>
      <c r="O316" s="95">
        <f>ROUND(Tabla1333[[#This Row],[Entrada ]]*Tabla1333[[#This Row],[Costo unitario   RD$]],2)</f>
        <v>0</v>
      </c>
      <c r="P316" s="95">
        <f>ROUND(Tabla1333[[#This Row],[Salida ]]*Tabla1333[[#This Row],[Costo unitario   RD$]],2)</f>
        <v>1322.26</v>
      </c>
      <c r="Q316" s="96">
        <f>(Tabla1333[[#This Row],[Existencia ]]+Tabla1333[[#This Row],[Entrada ]]-Tabla1333[[#This Row],[Salida ]])</f>
        <v>57</v>
      </c>
      <c r="R316" s="97">
        <f t="shared" si="4"/>
        <v>3276.9072000000001</v>
      </c>
    </row>
    <row r="317" spans="1:18" s="5" customFormat="1" ht="53.25" customHeight="1" x14ac:dyDescent="0.2">
      <c r="A317" s="1"/>
      <c r="B317" s="9">
        <v>103</v>
      </c>
      <c r="C317" s="134">
        <v>44533</v>
      </c>
      <c r="D317" s="135">
        <v>44533</v>
      </c>
      <c r="E317" s="89">
        <v>4007</v>
      </c>
      <c r="F317" s="89" t="s">
        <v>32</v>
      </c>
      <c r="G317" s="98" t="s">
        <v>548</v>
      </c>
      <c r="H317" s="98" t="s">
        <v>549</v>
      </c>
      <c r="I317" s="9" t="s">
        <v>204</v>
      </c>
      <c r="J317" s="92">
        <v>2479.6992</v>
      </c>
      <c r="K317" s="93">
        <v>32</v>
      </c>
      <c r="L317" s="127"/>
      <c r="M317" s="89"/>
      <c r="N317" s="94">
        <v>77.490600000000001</v>
      </c>
      <c r="O317" s="95">
        <f>ROUND(Tabla1333[[#This Row],[Entrada ]]*Tabla1333[[#This Row],[Costo unitario   RD$]],2)</f>
        <v>0</v>
      </c>
      <c r="P317" s="95">
        <f>ROUND(Tabla1333[[#This Row],[Salida ]]*Tabla1333[[#This Row],[Costo unitario   RD$]],2)</f>
        <v>0</v>
      </c>
      <c r="Q317" s="96">
        <f>(Tabla1333[[#This Row],[Existencia ]]+Tabla1333[[#This Row],[Entrada ]]-Tabla1333[[#This Row],[Salida ]])</f>
        <v>32</v>
      </c>
      <c r="R317" s="97">
        <f t="shared" si="4"/>
        <v>2479.6992</v>
      </c>
    </row>
    <row r="318" spans="1:18" s="5" customFormat="1" ht="44.25" customHeight="1" x14ac:dyDescent="0.2">
      <c r="A318" s="1"/>
      <c r="B318" s="9">
        <v>104</v>
      </c>
      <c r="C318" s="134">
        <v>44533</v>
      </c>
      <c r="D318" s="135">
        <v>44533</v>
      </c>
      <c r="E318" s="89">
        <v>4064</v>
      </c>
      <c r="F318" s="89" t="s">
        <v>92</v>
      </c>
      <c r="G318" s="98" t="s">
        <v>388</v>
      </c>
      <c r="H318" s="98" t="s">
        <v>312</v>
      </c>
      <c r="I318" s="9" t="s">
        <v>111</v>
      </c>
      <c r="J318" s="92">
        <v>3540</v>
      </c>
      <c r="K318" s="93">
        <v>25</v>
      </c>
      <c r="L318" s="127"/>
      <c r="M318" s="89"/>
      <c r="N318" s="94">
        <v>141.6</v>
      </c>
      <c r="O318" s="95">
        <f>ROUND(Tabla1333[[#This Row],[Entrada ]]*Tabla1333[[#This Row],[Costo unitario   RD$]],2)</f>
        <v>0</v>
      </c>
      <c r="P318" s="95">
        <f>ROUND(Tabla1333[[#This Row],[Salida ]]*Tabla1333[[#This Row],[Costo unitario   RD$]],2)</f>
        <v>0</v>
      </c>
      <c r="Q318" s="96">
        <f>(Tabla1333[[#This Row],[Existencia ]]+Tabla1333[[#This Row],[Entrada ]]-Tabla1333[[#This Row],[Salida ]])</f>
        <v>25</v>
      </c>
      <c r="R318" s="97">
        <f t="shared" si="4"/>
        <v>3540</v>
      </c>
    </row>
    <row r="319" spans="1:18" s="5" customFormat="1" ht="47.25" customHeight="1" x14ac:dyDescent="0.2">
      <c r="A319" s="1"/>
      <c r="B319" s="9">
        <v>107</v>
      </c>
      <c r="C319" s="87">
        <v>44410</v>
      </c>
      <c r="D319" s="99">
        <v>44410</v>
      </c>
      <c r="E319" s="89">
        <v>4056</v>
      </c>
      <c r="F319" s="89" t="s">
        <v>81</v>
      </c>
      <c r="G319" s="98" t="s">
        <v>580</v>
      </c>
      <c r="H319" s="98" t="s">
        <v>581</v>
      </c>
      <c r="I319" s="9" t="s">
        <v>204</v>
      </c>
      <c r="J319" s="92">
        <v>7929.5999999999995</v>
      </c>
      <c r="K319" s="93">
        <v>48</v>
      </c>
      <c r="L319" s="127"/>
      <c r="M319" s="89"/>
      <c r="N319" s="94">
        <v>165.2</v>
      </c>
      <c r="O319" s="95">
        <f>ROUND(Tabla1333[[#This Row],[Entrada ]]*Tabla1333[[#This Row],[Costo unitario   RD$]],2)</f>
        <v>0</v>
      </c>
      <c r="P319" s="95">
        <f>ROUND(Tabla1333[[#This Row],[Salida ]]*Tabla1333[[#This Row],[Costo unitario   RD$]],2)</f>
        <v>0</v>
      </c>
      <c r="Q319" s="96">
        <f>(Tabla1333[[#This Row],[Existencia ]]+Tabla1333[[#This Row],[Entrada ]]-Tabla1333[[#This Row],[Salida ]])</f>
        <v>48</v>
      </c>
      <c r="R319" s="97">
        <f t="shared" si="4"/>
        <v>7929.5999999999995</v>
      </c>
    </row>
    <row r="320" spans="1:18" s="5" customFormat="1" ht="27" customHeight="1" x14ac:dyDescent="0.2">
      <c r="A320" s="1"/>
      <c r="B320" s="9">
        <v>108</v>
      </c>
      <c r="C320" s="87">
        <v>44410</v>
      </c>
      <c r="D320" s="99">
        <v>44410</v>
      </c>
      <c r="E320" s="89">
        <v>4091</v>
      </c>
      <c r="F320" s="89" t="s">
        <v>358</v>
      </c>
      <c r="G320" s="98" t="s">
        <v>583</v>
      </c>
      <c r="H320" s="98" t="s">
        <v>599</v>
      </c>
      <c r="I320" s="9" t="s">
        <v>213</v>
      </c>
      <c r="J320" s="92">
        <v>16520</v>
      </c>
      <c r="K320" s="93">
        <v>40</v>
      </c>
      <c r="L320" s="127"/>
      <c r="M320" s="89"/>
      <c r="N320" s="94">
        <v>413</v>
      </c>
      <c r="O320" s="95">
        <f>ROUND(Tabla1333[[#This Row],[Entrada ]]*Tabla1333[[#This Row],[Costo unitario   RD$]],2)</f>
        <v>0</v>
      </c>
      <c r="P320" s="95">
        <f>ROUND(Tabla1333[[#This Row],[Salida ]]*Tabla1333[[#This Row],[Costo unitario   RD$]],2)</f>
        <v>0</v>
      </c>
      <c r="Q320" s="96">
        <f>(Tabla1333[[#This Row],[Existencia ]]+Tabla1333[[#This Row],[Entrada ]]-Tabla1333[[#This Row],[Salida ]])</f>
        <v>40</v>
      </c>
      <c r="R320" s="97">
        <f t="shared" si="4"/>
        <v>16520</v>
      </c>
    </row>
    <row r="321" spans="1:18" s="5" customFormat="1" ht="48" customHeight="1" x14ac:dyDescent="0.2">
      <c r="A321" s="1"/>
      <c r="B321" s="9">
        <v>109</v>
      </c>
      <c r="C321" s="87">
        <v>44410</v>
      </c>
      <c r="D321" s="99">
        <v>44410</v>
      </c>
      <c r="E321" s="89">
        <v>4094</v>
      </c>
      <c r="F321" s="89" t="s">
        <v>32</v>
      </c>
      <c r="G321" s="98" t="s">
        <v>388</v>
      </c>
      <c r="H321" s="98" t="s">
        <v>600</v>
      </c>
      <c r="I321" s="9" t="s">
        <v>204</v>
      </c>
      <c r="J321" s="92">
        <v>7455.24</v>
      </c>
      <c r="K321" s="93">
        <v>18</v>
      </c>
      <c r="L321" s="127"/>
      <c r="M321" s="89"/>
      <c r="N321" s="94">
        <v>414.18</v>
      </c>
      <c r="O321" s="95">
        <f>ROUND(Tabla1333[[#This Row],[Entrada ]]*Tabla1333[[#This Row],[Costo unitario   RD$]],2)</f>
        <v>0</v>
      </c>
      <c r="P321" s="95">
        <f>ROUND(Tabla1333[[#This Row],[Salida ]]*Tabla1333[[#This Row],[Costo unitario   RD$]],2)</f>
        <v>0</v>
      </c>
      <c r="Q321" s="96">
        <f>(Tabla1333[[#This Row],[Existencia ]]+Tabla1333[[#This Row],[Entrada ]]-Tabla1333[[#This Row],[Salida ]])</f>
        <v>18</v>
      </c>
      <c r="R321" s="97">
        <f t="shared" si="4"/>
        <v>7455.24</v>
      </c>
    </row>
    <row r="322" spans="1:18" s="5" customFormat="1" ht="27" customHeight="1" x14ac:dyDescent="0.2">
      <c r="A322" s="1"/>
      <c r="B322" s="9">
        <v>110</v>
      </c>
      <c r="C322" s="87">
        <v>44410</v>
      </c>
      <c r="D322" s="87">
        <v>44410</v>
      </c>
      <c r="E322" s="89">
        <v>4095</v>
      </c>
      <c r="F322" s="89" t="s">
        <v>477</v>
      </c>
      <c r="G322" s="98" t="s">
        <v>478</v>
      </c>
      <c r="H322" s="98" t="s">
        <v>601</v>
      </c>
      <c r="I322" s="9" t="s">
        <v>204</v>
      </c>
      <c r="J322" s="92">
        <v>29146</v>
      </c>
      <c r="K322" s="93">
        <v>95</v>
      </c>
      <c r="L322" s="127"/>
      <c r="M322" s="89"/>
      <c r="N322" s="94">
        <v>306.8</v>
      </c>
      <c r="O322" s="95">
        <f>ROUND(Tabla1333[[#This Row],[Entrada ]]*Tabla1333[[#This Row],[Costo unitario   RD$]],2)</f>
        <v>0</v>
      </c>
      <c r="P322" s="95">
        <f>ROUND(Tabla1333[[#This Row],[Salida ]]*Tabla1333[[#This Row],[Costo unitario   RD$]],2)</f>
        <v>0</v>
      </c>
      <c r="Q322" s="96">
        <f>(Tabla1333[[#This Row],[Existencia ]]+Tabla1333[[#This Row],[Entrada ]]-Tabla1333[[#This Row],[Salida ]])</f>
        <v>95</v>
      </c>
      <c r="R322" s="97">
        <f t="shared" si="4"/>
        <v>29146</v>
      </c>
    </row>
    <row r="323" spans="1:18" s="5" customFormat="1" ht="26.25" customHeight="1" x14ac:dyDescent="0.2">
      <c r="A323" s="1"/>
      <c r="B323" s="9">
        <v>111</v>
      </c>
      <c r="C323" s="87">
        <v>44326</v>
      </c>
      <c r="D323" s="99">
        <v>44326</v>
      </c>
      <c r="E323" s="89">
        <v>1027</v>
      </c>
      <c r="F323" s="89" t="s">
        <v>19</v>
      </c>
      <c r="G323" s="98" t="s">
        <v>399</v>
      </c>
      <c r="H323" s="91" t="s">
        <v>414</v>
      </c>
      <c r="I323" s="9" t="s">
        <v>204</v>
      </c>
      <c r="J323" s="92">
        <v>16099.92</v>
      </c>
      <c r="K323" s="93">
        <v>4548</v>
      </c>
      <c r="L323" s="127"/>
      <c r="M323" s="89"/>
      <c r="N323" s="94">
        <v>3.54</v>
      </c>
      <c r="O323" s="95">
        <f>ROUND(Tabla1333[[#This Row],[Entrada ]]*Tabla1333[[#This Row],[Costo unitario   RD$]],2)</f>
        <v>0</v>
      </c>
      <c r="P323" s="95">
        <f>ROUND(Tabla1333[[#This Row],[Salida ]]*Tabla1333[[#This Row],[Costo unitario   RD$]],2)</f>
        <v>0</v>
      </c>
      <c r="Q323" s="96">
        <f>(Tabla1333[[#This Row],[Existencia ]]+Tabla1333[[#This Row],[Entrada ]]-Tabla1333[[#This Row],[Salida ]])</f>
        <v>4548</v>
      </c>
      <c r="R323" s="97">
        <f t="shared" si="4"/>
        <v>16099.92</v>
      </c>
    </row>
    <row r="324" spans="1:18" s="5" customFormat="1" ht="27" customHeight="1" x14ac:dyDescent="0.2">
      <c r="A324" s="1"/>
      <c r="B324" s="9">
        <v>112</v>
      </c>
      <c r="C324" s="87">
        <v>44326</v>
      </c>
      <c r="D324" s="87">
        <v>44326</v>
      </c>
      <c r="E324" s="89">
        <v>1028</v>
      </c>
      <c r="F324" s="89" t="s">
        <v>19</v>
      </c>
      <c r="G324" s="98" t="s">
        <v>399</v>
      </c>
      <c r="H324" s="91" t="s">
        <v>416</v>
      </c>
      <c r="I324" s="9" t="s">
        <v>204</v>
      </c>
      <c r="J324" s="92">
        <v>5717.1</v>
      </c>
      <c r="K324" s="93">
        <v>1275</v>
      </c>
      <c r="L324" s="127"/>
      <c r="M324" s="89">
        <v>225</v>
      </c>
      <c r="N324" s="94">
        <v>4.484</v>
      </c>
      <c r="O324" s="95">
        <f>ROUND(Tabla1333[[#This Row],[Entrada ]]*Tabla1333[[#This Row],[Costo unitario   RD$]],2)</f>
        <v>0</v>
      </c>
      <c r="P324" s="95">
        <f>ROUND(Tabla1333[[#This Row],[Salida ]]*Tabla1333[[#This Row],[Costo unitario   RD$]],2)</f>
        <v>1008.9</v>
      </c>
      <c r="Q324" s="96">
        <f>(Tabla1333[[#This Row],[Existencia ]]+Tabla1333[[#This Row],[Entrada ]]-Tabla1333[[#This Row],[Salida ]])</f>
        <v>1050</v>
      </c>
      <c r="R324" s="97">
        <f t="shared" si="4"/>
        <v>4708.2</v>
      </c>
    </row>
    <row r="325" spans="1:18" s="5" customFormat="1" ht="27" customHeight="1" x14ac:dyDescent="0.2">
      <c r="A325" s="1"/>
      <c r="B325" s="9">
        <v>113</v>
      </c>
      <c r="C325" s="87">
        <v>44326</v>
      </c>
      <c r="D325" s="99">
        <v>44326</v>
      </c>
      <c r="E325" s="89">
        <v>1043</v>
      </c>
      <c r="F325" s="89" t="s">
        <v>26</v>
      </c>
      <c r="G325" s="98" t="s">
        <v>394</v>
      </c>
      <c r="H325" s="91" t="s">
        <v>423</v>
      </c>
      <c r="I325" s="9" t="s">
        <v>204</v>
      </c>
      <c r="J325" s="92">
        <v>1749.704</v>
      </c>
      <c r="K325" s="93">
        <v>440</v>
      </c>
      <c r="L325" s="127"/>
      <c r="M325" s="89"/>
      <c r="N325" s="94">
        <v>3.9765999999999999</v>
      </c>
      <c r="O325" s="95">
        <f>ROUND(Tabla1333[[#This Row],[Entrada ]]*Tabla1333[[#This Row],[Costo unitario   RD$]],2)</f>
        <v>0</v>
      </c>
      <c r="P325" s="95">
        <f>ROUND(Tabla1333[[#This Row],[Salida ]]*Tabla1333[[#This Row],[Costo unitario   RD$]],2)</f>
        <v>0</v>
      </c>
      <c r="Q325" s="96">
        <f>(Tabla1333[[#This Row],[Existencia ]]+Tabla1333[[#This Row],[Entrada ]]-Tabla1333[[#This Row],[Salida ]])</f>
        <v>440</v>
      </c>
      <c r="R325" s="97">
        <f t="shared" si="4"/>
        <v>1749.704</v>
      </c>
    </row>
    <row r="326" spans="1:18" s="5" customFormat="1" ht="48" customHeight="1" x14ac:dyDescent="0.2">
      <c r="A326" s="1"/>
      <c r="B326" s="9">
        <v>114</v>
      </c>
      <c r="C326" s="87">
        <v>44326</v>
      </c>
      <c r="D326" s="99">
        <v>44326</v>
      </c>
      <c r="E326" s="89">
        <v>1045</v>
      </c>
      <c r="F326" s="89" t="s">
        <v>26</v>
      </c>
      <c r="G326" s="98" t="s">
        <v>394</v>
      </c>
      <c r="H326" s="91" t="s">
        <v>425</v>
      </c>
      <c r="I326" s="9" t="s">
        <v>204</v>
      </c>
      <c r="J326" s="92">
        <v>6159.6</v>
      </c>
      <c r="K326" s="93">
        <v>29</v>
      </c>
      <c r="L326" s="127"/>
      <c r="M326" s="89">
        <v>6</v>
      </c>
      <c r="N326" s="94">
        <v>212.4</v>
      </c>
      <c r="O326" s="95">
        <f>ROUND(Tabla1333[[#This Row],[Entrada ]]*Tabla1333[[#This Row],[Costo unitario   RD$]],2)</f>
        <v>0</v>
      </c>
      <c r="P326" s="95">
        <f>ROUND(Tabla1333[[#This Row],[Salida ]]*Tabla1333[[#This Row],[Costo unitario   RD$]],2)</f>
        <v>1274.4000000000001</v>
      </c>
      <c r="Q326" s="96">
        <f>(Tabla1333[[#This Row],[Existencia ]]+Tabla1333[[#This Row],[Entrada ]]-Tabla1333[[#This Row],[Salida ]])</f>
        <v>23</v>
      </c>
      <c r="R326" s="97">
        <f t="shared" si="4"/>
        <v>4885.2</v>
      </c>
    </row>
    <row r="327" spans="1:18" s="5" customFormat="1" ht="27" customHeight="1" x14ac:dyDescent="0.2">
      <c r="A327" s="1"/>
      <c r="B327" s="9">
        <v>115</v>
      </c>
      <c r="C327" s="87">
        <v>44326</v>
      </c>
      <c r="D327" s="99">
        <v>44326</v>
      </c>
      <c r="E327" s="89">
        <v>1046</v>
      </c>
      <c r="F327" s="89" t="s">
        <v>26</v>
      </c>
      <c r="G327" s="98" t="s">
        <v>394</v>
      </c>
      <c r="H327" s="91" t="s">
        <v>426</v>
      </c>
      <c r="I327" s="9" t="s">
        <v>204</v>
      </c>
      <c r="J327" s="92">
        <v>7286.4999999999991</v>
      </c>
      <c r="K327" s="93">
        <v>25</v>
      </c>
      <c r="L327" s="127"/>
      <c r="M327" s="89"/>
      <c r="N327" s="94">
        <v>291.45999999999998</v>
      </c>
      <c r="O327" s="95">
        <f>ROUND(Tabla1333[[#This Row],[Entrada ]]*Tabla1333[[#This Row],[Costo unitario   RD$]],2)</f>
        <v>0</v>
      </c>
      <c r="P327" s="95">
        <f>ROUND(Tabla1333[[#This Row],[Salida ]]*Tabla1333[[#This Row],[Costo unitario   RD$]],2)</f>
        <v>0</v>
      </c>
      <c r="Q327" s="96">
        <f>(Tabla1333[[#This Row],[Existencia ]]+Tabla1333[[#This Row],[Entrada ]]-Tabla1333[[#This Row],[Salida ]])</f>
        <v>25</v>
      </c>
      <c r="R327" s="97">
        <f t="shared" si="4"/>
        <v>7286.4999999999991</v>
      </c>
    </row>
    <row r="328" spans="1:18" s="5" customFormat="1" ht="27" customHeight="1" x14ac:dyDescent="0.2">
      <c r="A328" s="1"/>
      <c r="B328" s="9">
        <v>121</v>
      </c>
      <c r="C328" s="87">
        <v>44326</v>
      </c>
      <c r="D328" s="99">
        <v>44326</v>
      </c>
      <c r="E328" s="89">
        <v>2005</v>
      </c>
      <c r="F328" s="89" t="s">
        <v>19</v>
      </c>
      <c r="G328" s="98" t="s">
        <v>399</v>
      </c>
      <c r="H328" s="91" t="s">
        <v>441</v>
      </c>
      <c r="I328" s="9" t="s">
        <v>204</v>
      </c>
      <c r="J328" s="92">
        <v>322.14</v>
      </c>
      <c r="K328" s="93">
        <v>39</v>
      </c>
      <c r="L328" s="127"/>
      <c r="M328" s="89">
        <v>17</v>
      </c>
      <c r="N328" s="94">
        <v>8.26</v>
      </c>
      <c r="O328" s="95">
        <f>ROUND(Tabla1333[[#This Row],[Entrada ]]*Tabla1333[[#This Row],[Costo unitario   RD$]],2)</f>
        <v>0</v>
      </c>
      <c r="P328" s="95">
        <f>ROUND(Tabla1333[[#This Row],[Salida ]]*Tabla1333[[#This Row],[Costo unitario   RD$]],2)</f>
        <v>140.41999999999999</v>
      </c>
      <c r="Q328" s="96">
        <f>(Tabla1333[[#This Row],[Existencia ]]+Tabla1333[[#This Row],[Entrada ]]-Tabla1333[[#This Row],[Salida ]])</f>
        <v>22</v>
      </c>
      <c r="R328" s="97">
        <f t="shared" si="4"/>
        <v>181.72</v>
      </c>
    </row>
    <row r="329" spans="1:18" s="5" customFormat="1" ht="47.25" customHeight="1" x14ac:dyDescent="0.2">
      <c r="A329" s="1"/>
      <c r="B329" s="9">
        <v>127</v>
      </c>
      <c r="C329" s="87">
        <v>44326</v>
      </c>
      <c r="D329" s="99">
        <v>44326</v>
      </c>
      <c r="E329" s="89">
        <v>2017</v>
      </c>
      <c r="F329" s="89" t="s">
        <v>19</v>
      </c>
      <c r="G329" s="98" t="s">
        <v>399</v>
      </c>
      <c r="H329" s="91" t="s">
        <v>445</v>
      </c>
      <c r="I329" s="9" t="s">
        <v>204</v>
      </c>
      <c r="J329" s="92">
        <v>672.6</v>
      </c>
      <c r="K329" s="93">
        <v>19</v>
      </c>
      <c r="L329" s="127"/>
      <c r="M329" s="89"/>
      <c r="N329" s="94">
        <v>35.4</v>
      </c>
      <c r="O329" s="95">
        <f>ROUND(Tabla1333[[#This Row],[Entrada ]]*Tabla1333[[#This Row],[Costo unitario   RD$]],2)</f>
        <v>0</v>
      </c>
      <c r="P329" s="95">
        <f>ROUND(Tabla1333[[#This Row],[Salida ]]*Tabla1333[[#This Row],[Costo unitario   RD$]],2)</f>
        <v>0</v>
      </c>
      <c r="Q329" s="96">
        <f>(Tabla1333[[#This Row],[Existencia ]]+Tabla1333[[#This Row],[Entrada ]]-Tabla1333[[#This Row],[Salida ]])</f>
        <v>19</v>
      </c>
      <c r="R329" s="97">
        <f t="shared" si="4"/>
        <v>672.6</v>
      </c>
    </row>
    <row r="330" spans="1:18" s="5" customFormat="1" ht="27" customHeight="1" x14ac:dyDescent="0.2">
      <c r="A330" s="1"/>
      <c r="B330" s="9">
        <v>128</v>
      </c>
      <c r="C330" s="87">
        <v>44326</v>
      </c>
      <c r="D330" s="99">
        <v>44326</v>
      </c>
      <c r="E330" s="89">
        <v>2065</v>
      </c>
      <c r="F330" s="89" t="s">
        <v>19</v>
      </c>
      <c r="G330" s="98" t="s">
        <v>399</v>
      </c>
      <c r="H330" s="91" t="s">
        <v>476</v>
      </c>
      <c r="I330" s="9" t="s">
        <v>204</v>
      </c>
      <c r="J330" s="92">
        <v>98</v>
      </c>
      <c r="K330" s="93">
        <v>7</v>
      </c>
      <c r="L330" s="127"/>
      <c r="M330" s="89"/>
      <c r="N330" s="94">
        <v>14</v>
      </c>
      <c r="O330" s="95">
        <f>ROUND(Tabla1333[[#This Row],[Entrada ]]*Tabla1333[[#This Row],[Costo unitario   RD$]],2)</f>
        <v>0</v>
      </c>
      <c r="P330" s="95">
        <f>ROUND(Tabla1333[[#This Row],[Salida ]]*Tabla1333[[#This Row],[Costo unitario   RD$]],2)</f>
        <v>0</v>
      </c>
      <c r="Q330" s="96">
        <f>(Tabla1333[[#This Row],[Existencia ]]+Tabla1333[[#This Row],[Entrada ]]-Tabla1333[[#This Row],[Salida ]])</f>
        <v>7</v>
      </c>
      <c r="R330" s="97">
        <f t="shared" si="4"/>
        <v>98</v>
      </c>
    </row>
    <row r="331" spans="1:18" s="5" customFormat="1" ht="27" customHeight="1" x14ac:dyDescent="0.2">
      <c r="A331" s="1"/>
      <c r="B331" s="9">
        <v>129</v>
      </c>
      <c r="C331" s="87">
        <v>44326</v>
      </c>
      <c r="D331" s="99">
        <v>44326</v>
      </c>
      <c r="E331" s="89">
        <v>2071</v>
      </c>
      <c r="F331" s="89" t="s">
        <v>19</v>
      </c>
      <c r="G331" s="98" t="s">
        <v>399</v>
      </c>
      <c r="H331" s="91" t="s">
        <v>480</v>
      </c>
      <c r="I331" s="9" t="s">
        <v>204</v>
      </c>
      <c r="J331" s="92">
        <v>3611.25</v>
      </c>
      <c r="K331" s="93">
        <v>963</v>
      </c>
      <c r="L331" s="127"/>
      <c r="M331" s="89"/>
      <c r="N331" s="94">
        <v>3.75</v>
      </c>
      <c r="O331" s="95">
        <f>ROUND(Tabla1333[[#This Row],[Entrada ]]*Tabla1333[[#This Row],[Costo unitario   RD$]],2)</f>
        <v>0</v>
      </c>
      <c r="P331" s="95">
        <f>ROUND(Tabla1333[[#This Row],[Salida ]]*Tabla1333[[#This Row],[Costo unitario   RD$]],2)</f>
        <v>0</v>
      </c>
      <c r="Q331" s="96">
        <f>(Tabla1333[[#This Row],[Existencia ]]+Tabla1333[[#This Row],[Entrada ]]-Tabla1333[[#This Row],[Salida ]])</f>
        <v>963</v>
      </c>
      <c r="R331" s="97">
        <f t="shared" si="4"/>
        <v>3611.25</v>
      </c>
    </row>
    <row r="332" spans="1:18" s="5" customFormat="1" ht="27" customHeight="1" x14ac:dyDescent="0.2">
      <c r="A332" s="1"/>
      <c r="B332" s="9">
        <v>130</v>
      </c>
      <c r="C332" s="87">
        <v>44326</v>
      </c>
      <c r="D332" s="99">
        <v>44326</v>
      </c>
      <c r="E332" s="89">
        <v>3076</v>
      </c>
      <c r="F332" s="89" t="s">
        <v>19</v>
      </c>
      <c r="G332" s="98" t="s">
        <v>399</v>
      </c>
      <c r="H332" s="91" t="s">
        <v>263</v>
      </c>
      <c r="I332" s="9" t="s">
        <v>204</v>
      </c>
      <c r="J332" s="92">
        <v>1445.5</v>
      </c>
      <c r="K332" s="93">
        <v>49</v>
      </c>
      <c r="L332" s="127"/>
      <c r="M332" s="89">
        <v>5</v>
      </c>
      <c r="N332" s="94">
        <v>29.5</v>
      </c>
      <c r="O332" s="95">
        <f>ROUND(Tabla1333[[#This Row],[Entrada ]]*Tabla1333[[#This Row],[Costo unitario   RD$]],2)</f>
        <v>0</v>
      </c>
      <c r="P332" s="95">
        <f>ROUND(Tabla1333[[#This Row],[Salida ]]*Tabla1333[[#This Row],[Costo unitario   RD$]],2)</f>
        <v>147.5</v>
      </c>
      <c r="Q332" s="96">
        <f>(Tabla1333[[#This Row],[Existencia ]]+Tabla1333[[#This Row],[Entrada ]]-Tabla1333[[#This Row],[Salida ]])</f>
        <v>44</v>
      </c>
      <c r="R332" s="97">
        <f t="shared" si="4"/>
        <v>1298</v>
      </c>
    </row>
    <row r="333" spans="1:18" s="5" customFormat="1" ht="27" customHeight="1" x14ac:dyDescent="0.2">
      <c r="A333" s="1"/>
      <c r="B333" s="9">
        <v>131</v>
      </c>
      <c r="C333" s="87">
        <v>44321</v>
      </c>
      <c r="D333" s="99">
        <v>44321</v>
      </c>
      <c r="E333" s="89">
        <v>1003</v>
      </c>
      <c r="F333" s="89" t="s">
        <v>268</v>
      </c>
      <c r="G333" s="98" t="s">
        <v>390</v>
      </c>
      <c r="H333" s="98" t="s">
        <v>201</v>
      </c>
      <c r="I333" s="9" t="s">
        <v>202</v>
      </c>
      <c r="J333" s="92">
        <v>2041.4</v>
      </c>
      <c r="K333" s="93">
        <v>8</v>
      </c>
      <c r="L333" s="127"/>
      <c r="M333" s="89">
        <v>6</v>
      </c>
      <c r="N333" s="94">
        <v>255.17500000000001</v>
      </c>
      <c r="O333" s="95">
        <f>ROUND(Tabla1333[[#This Row],[Entrada ]]*Tabla1333[[#This Row],[Costo unitario   RD$]],2)</f>
        <v>0</v>
      </c>
      <c r="P333" s="95">
        <f>ROUND(Tabla1333[[#This Row],[Salida ]]*Tabla1333[[#This Row],[Costo unitario   RD$]],2)</f>
        <v>1531.05</v>
      </c>
      <c r="Q333" s="96">
        <f>(Tabla1333[[#This Row],[Existencia ]]+Tabla1333[[#This Row],[Entrada ]]-Tabla1333[[#This Row],[Salida ]])</f>
        <v>2</v>
      </c>
      <c r="R333" s="97">
        <f t="shared" si="4"/>
        <v>510.35</v>
      </c>
    </row>
    <row r="334" spans="1:18" s="5" customFormat="1" ht="27" customHeight="1" x14ac:dyDescent="0.2">
      <c r="A334" s="1"/>
      <c r="B334" s="9">
        <v>132</v>
      </c>
      <c r="C334" s="87">
        <v>44321</v>
      </c>
      <c r="D334" s="99">
        <v>44321</v>
      </c>
      <c r="E334" s="89">
        <v>1011</v>
      </c>
      <c r="F334" s="89" t="s">
        <v>26</v>
      </c>
      <c r="G334" s="98" t="s">
        <v>394</v>
      </c>
      <c r="H334" s="98" t="s">
        <v>397</v>
      </c>
      <c r="I334" s="89" t="s">
        <v>204</v>
      </c>
      <c r="J334" s="95">
        <v>2208.96</v>
      </c>
      <c r="K334" s="88">
        <v>144</v>
      </c>
      <c r="L334" s="127"/>
      <c r="M334" s="89">
        <v>14</v>
      </c>
      <c r="N334" s="94">
        <v>15.34</v>
      </c>
      <c r="O334" s="95">
        <f>ROUND(Tabla1333[[#This Row],[Entrada ]]*Tabla1333[[#This Row],[Costo unitario   RD$]],2)</f>
        <v>0</v>
      </c>
      <c r="P334" s="95">
        <f>ROUND(Tabla1333[[#This Row],[Salida ]]*Tabla1333[[#This Row],[Costo unitario   RD$]],2)</f>
        <v>214.76</v>
      </c>
      <c r="Q334" s="96">
        <f>(Tabla1333[[#This Row],[Existencia ]]+Tabla1333[[#This Row],[Entrada ]]-Tabla1333[[#This Row],[Salida ]])</f>
        <v>130</v>
      </c>
      <c r="R334" s="97">
        <f t="shared" si="4"/>
        <v>1994.2</v>
      </c>
    </row>
    <row r="335" spans="1:18" s="5" customFormat="1" ht="27" customHeight="1" x14ac:dyDescent="0.2">
      <c r="A335" s="1"/>
      <c r="B335" s="9">
        <v>133</v>
      </c>
      <c r="C335" s="87">
        <v>44321</v>
      </c>
      <c r="D335" s="99">
        <v>44321</v>
      </c>
      <c r="E335" s="89">
        <v>2016</v>
      </c>
      <c r="F335" s="89" t="s">
        <v>19</v>
      </c>
      <c r="G335" s="98" t="s">
        <v>399</v>
      </c>
      <c r="H335" s="98" t="s">
        <v>444</v>
      </c>
      <c r="I335" s="89" t="s">
        <v>204</v>
      </c>
      <c r="J335" s="95">
        <v>129.74099999999999</v>
      </c>
      <c r="K335" s="88">
        <v>5</v>
      </c>
      <c r="L335" s="127"/>
      <c r="M335" s="89"/>
      <c r="N335" s="94">
        <v>25.9482</v>
      </c>
      <c r="O335" s="95">
        <f>ROUND(Tabla1333[[#This Row],[Entrada ]]*Tabla1333[[#This Row],[Costo unitario   RD$]],2)</f>
        <v>0</v>
      </c>
      <c r="P335" s="95">
        <f>ROUND(Tabla1333[[#This Row],[Salida ]]*Tabla1333[[#This Row],[Costo unitario   RD$]],2)</f>
        <v>0</v>
      </c>
      <c r="Q335" s="96">
        <f>(Tabla1333[[#This Row],[Existencia ]]+Tabla1333[[#This Row],[Entrada ]]-Tabla1333[[#This Row],[Salida ]])</f>
        <v>5</v>
      </c>
      <c r="R335" s="97">
        <f t="shared" si="4"/>
        <v>129.74099999999999</v>
      </c>
    </row>
    <row r="336" spans="1:18" s="5" customFormat="1" ht="26.25" customHeight="1" x14ac:dyDescent="0.2">
      <c r="A336" s="1"/>
      <c r="B336" s="9">
        <v>134</v>
      </c>
      <c r="C336" s="87">
        <v>44321</v>
      </c>
      <c r="D336" s="99">
        <v>44321</v>
      </c>
      <c r="E336" s="89">
        <v>2035</v>
      </c>
      <c r="F336" s="89" t="s">
        <v>19</v>
      </c>
      <c r="G336" s="98" t="s">
        <v>399</v>
      </c>
      <c r="H336" s="98" t="s">
        <v>460</v>
      </c>
      <c r="I336" s="9" t="s">
        <v>22</v>
      </c>
      <c r="J336" s="92">
        <v>1307.6766666666667</v>
      </c>
      <c r="K336" s="93">
        <v>10</v>
      </c>
      <c r="L336" s="127"/>
      <c r="M336" s="89"/>
      <c r="N336" s="94">
        <v>130.76766666666668</v>
      </c>
      <c r="O336" s="95">
        <f>ROUND(Tabla1333[[#This Row],[Entrada ]]*Tabla1333[[#This Row],[Costo unitario   RD$]],2)</f>
        <v>0</v>
      </c>
      <c r="P336" s="95">
        <f>ROUND(Tabla1333[[#This Row],[Salida ]]*Tabla1333[[#This Row],[Costo unitario   RD$]],2)</f>
        <v>0</v>
      </c>
      <c r="Q336" s="96">
        <f>(Tabla1333[[#This Row],[Existencia ]]+Tabla1333[[#This Row],[Entrada ]]-Tabla1333[[#This Row],[Salida ]])</f>
        <v>10</v>
      </c>
      <c r="R336" s="97">
        <f t="shared" ref="R336:R399" si="5">(N336*Q336)</f>
        <v>1307.6766666666667</v>
      </c>
    </row>
    <row r="337" spans="1:18" s="5" customFormat="1" ht="26.25" customHeight="1" x14ac:dyDescent="0.2">
      <c r="A337" s="1"/>
      <c r="B337" s="9">
        <v>135</v>
      </c>
      <c r="C337" s="87">
        <v>44321</v>
      </c>
      <c r="D337" s="99">
        <v>44321</v>
      </c>
      <c r="E337" s="89">
        <v>2055</v>
      </c>
      <c r="F337" s="89" t="s">
        <v>19</v>
      </c>
      <c r="G337" s="98" t="s">
        <v>399</v>
      </c>
      <c r="H337" s="98" t="s">
        <v>462</v>
      </c>
      <c r="I337" s="89" t="s">
        <v>204</v>
      </c>
      <c r="J337" s="95">
        <v>5526.0461999999998</v>
      </c>
      <c r="K337" s="88">
        <v>111</v>
      </c>
      <c r="L337" s="127"/>
      <c r="M337" s="89">
        <v>11</v>
      </c>
      <c r="N337" s="94">
        <v>49.784199999999998</v>
      </c>
      <c r="O337" s="95">
        <f>ROUND(Tabla1333[[#This Row],[Entrada ]]*Tabla1333[[#This Row],[Costo unitario   RD$]],2)</f>
        <v>0</v>
      </c>
      <c r="P337" s="95">
        <f>ROUND(Tabla1333[[#This Row],[Salida ]]*Tabla1333[[#This Row],[Costo unitario   RD$]],2)</f>
        <v>547.63</v>
      </c>
      <c r="Q337" s="96">
        <f>(Tabla1333[[#This Row],[Existencia ]]+Tabla1333[[#This Row],[Entrada ]]-Tabla1333[[#This Row],[Salida ]])</f>
        <v>100</v>
      </c>
      <c r="R337" s="97">
        <f t="shared" si="5"/>
        <v>4978.42</v>
      </c>
    </row>
    <row r="338" spans="1:18" s="5" customFormat="1" ht="26.25" customHeight="1" x14ac:dyDescent="0.2">
      <c r="A338" s="1"/>
      <c r="B338" s="9">
        <v>136</v>
      </c>
      <c r="C338" s="87">
        <v>44309</v>
      </c>
      <c r="D338" s="99">
        <v>44309</v>
      </c>
      <c r="E338" s="89">
        <v>1021</v>
      </c>
      <c r="F338" s="89" t="s">
        <v>19</v>
      </c>
      <c r="G338" s="98" t="s">
        <v>399</v>
      </c>
      <c r="H338" s="141" t="s">
        <v>404</v>
      </c>
      <c r="I338" s="89" t="s">
        <v>204</v>
      </c>
      <c r="J338" s="95">
        <v>9420.1759999999995</v>
      </c>
      <c r="K338" s="88">
        <v>2348</v>
      </c>
      <c r="L338" s="127"/>
      <c r="M338" s="89">
        <v>220</v>
      </c>
      <c r="N338" s="94">
        <v>4.0119999999999996</v>
      </c>
      <c r="O338" s="95">
        <f>ROUND(Tabla1333[[#This Row],[Entrada ]]*Tabla1333[[#This Row],[Costo unitario   RD$]],2)</f>
        <v>0</v>
      </c>
      <c r="P338" s="95">
        <f>ROUND(Tabla1333[[#This Row],[Salida ]]*Tabla1333[[#This Row],[Costo unitario   RD$]],2)</f>
        <v>882.64</v>
      </c>
      <c r="Q338" s="96">
        <f>(Tabla1333[[#This Row],[Existencia ]]+Tabla1333[[#This Row],[Entrada ]]-Tabla1333[[#This Row],[Salida ]])</f>
        <v>2128</v>
      </c>
      <c r="R338" s="97">
        <f t="shared" si="5"/>
        <v>8537.5359999999982</v>
      </c>
    </row>
    <row r="339" spans="1:18" ht="26.25" customHeight="1" x14ac:dyDescent="0.2">
      <c r="B339" s="9">
        <v>137</v>
      </c>
      <c r="C339" s="87">
        <v>44305</v>
      </c>
      <c r="D339" s="99">
        <v>44305</v>
      </c>
      <c r="E339" s="89">
        <v>1006</v>
      </c>
      <c r="F339" s="89" t="s">
        <v>268</v>
      </c>
      <c r="G339" s="98" t="s">
        <v>390</v>
      </c>
      <c r="H339" s="98" t="s">
        <v>391</v>
      </c>
      <c r="I339" s="89" t="s">
        <v>202</v>
      </c>
      <c r="J339" s="95">
        <v>38607.24</v>
      </c>
      <c r="K339" s="88">
        <v>42</v>
      </c>
      <c r="L339" s="127"/>
      <c r="M339" s="89"/>
      <c r="N339" s="94">
        <v>919.22</v>
      </c>
      <c r="O339" s="95">
        <f>ROUND(Tabla1333[[#This Row],[Entrada ]]*Tabla1333[[#This Row],[Costo unitario   RD$]],2)</f>
        <v>0</v>
      </c>
      <c r="P339" s="95">
        <f>ROUND(Tabla1333[[#This Row],[Salida ]]*Tabla1333[[#This Row],[Costo unitario   RD$]],2)</f>
        <v>0</v>
      </c>
      <c r="Q339" s="96">
        <f>(Tabla1333[[#This Row],[Existencia ]]+Tabla1333[[#This Row],[Entrada ]]-Tabla1333[[#This Row],[Salida ]])</f>
        <v>42</v>
      </c>
      <c r="R339" s="97">
        <f t="shared" si="5"/>
        <v>38607.24</v>
      </c>
    </row>
    <row r="340" spans="1:18" s="5" customFormat="1" ht="26.25" customHeight="1" x14ac:dyDescent="0.2">
      <c r="A340" s="1">
        <v>4</v>
      </c>
      <c r="B340" s="9">
        <v>139</v>
      </c>
      <c r="C340" s="87">
        <v>44305</v>
      </c>
      <c r="D340" s="99">
        <v>44305</v>
      </c>
      <c r="E340" s="89">
        <v>1032</v>
      </c>
      <c r="F340" s="89" t="s">
        <v>19</v>
      </c>
      <c r="G340" s="98" t="s">
        <v>399</v>
      </c>
      <c r="H340" s="98" t="s">
        <v>299</v>
      </c>
      <c r="I340" s="89" t="s">
        <v>204</v>
      </c>
      <c r="J340" s="95">
        <v>7725.6959999999999</v>
      </c>
      <c r="K340" s="88">
        <v>1488</v>
      </c>
      <c r="L340" s="127"/>
      <c r="M340" s="89"/>
      <c r="N340" s="94">
        <v>5.1920000000000002</v>
      </c>
      <c r="O340" s="95">
        <f>ROUND(Tabla1333[[#This Row],[Entrada ]]*Tabla1333[[#This Row],[Costo unitario   RD$]],2)</f>
        <v>0</v>
      </c>
      <c r="P340" s="95">
        <f>ROUND(Tabla1333[[#This Row],[Salida ]]*Tabla1333[[#This Row],[Costo unitario   RD$]],2)</f>
        <v>0</v>
      </c>
      <c r="Q340" s="96">
        <f>(Tabla1333[[#This Row],[Existencia ]]+Tabla1333[[#This Row],[Entrada ]]-Tabla1333[[#This Row],[Salida ]])</f>
        <v>1488</v>
      </c>
      <c r="R340" s="97">
        <f t="shared" si="5"/>
        <v>7725.6959999999999</v>
      </c>
    </row>
    <row r="341" spans="1:18" s="5" customFormat="1" ht="26.25" customHeight="1" x14ac:dyDescent="0.2">
      <c r="A341" s="1">
        <v>5</v>
      </c>
      <c r="B341" s="9">
        <v>140</v>
      </c>
      <c r="C341" s="87">
        <v>44305</v>
      </c>
      <c r="D341" s="99">
        <v>44305</v>
      </c>
      <c r="E341" s="89">
        <v>1033</v>
      </c>
      <c r="F341" s="89" t="s">
        <v>19</v>
      </c>
      <c r="G341" s="98" t="s">
        <v>399</v>
      </c>
      <c r="H341" s="98" t="s">
        <v>415</v>
      </c>
      <c r="I341" s="89" t="s">
        <v>204</v>
      </c>
      <c r="J341" s="95">
        <v>21106.66</v>
      </c>
      <c r="K341" s="88">
        <v>2885</v>
      </c>
      <c r="L341" s="127"/>
      <c r="M341" s="89"/>
      <c r="N341" s="94">
        <v>7.3159999999999998</v>
      </c>
      <c r="O341" s="95">
        <f>ROUND(Tabla1333[[#This Row],[Entrada ]]*Tabla1333[[#This Row],[Costo unitario   RD$]],2)</f>
        <v>0</v>
      </c>
      <c r="P341" s="95">
        <f>ROUND(Tabla1333[[#This Row],[Salida ]]*Tabla1333[[#This Row],[Costo unitario   RD$]],2)</f>
        <v>0</v>
      </c>
      <c r="Q341" s="96">
        <f>(Tabla1333[[#This Row],[Existencia ]]+Tabla1333[[#This Row],[Entrada ]]-Tabla1333[[#This Row],[Salida ]])</f>
        <v>2885</v>
      </c>
      <c r="R341" s="97">
        <f t="shared" si="5"/>
        <v>21106.66</v>
      </c>
    </row>
    <row r="342" spans="1:18" s="5" customFormat="1" ht="27" customHeight="1" x14ac:dyDescent="0.2">
      <c r="A342" s="1">
        <v>6</v>
      </c>
      <c r="B342" s="9">
        <v>141</v>
      </c>
      <c r="C342" s="87">
        <v>44305</v>
      </c>
      <c r="D342" s="99">
        <v>44305</v>
      </c>
      <c r="E342" s="89">
        <v>1034</v>
      </c>
      <c r="F342" s="89" t="s">
        <v>19</v>
      </c>
      <c r="G342" s="98" t="s">
        <v>399</v>
      </c>
      <c r="H342" s="98" t="s">
        <v>417</v>
      </c>
      <c r="I342" s="89" t="s">
        <v>204</v>
      </c>
      <c r="J342" s="95">
        <v>9388.12248</v>
      </c>
      <c r="K342" s="88">
        <v>1629</v>
      </c>
      <c r="L342" s="127"/>
      <c r="M342" s="89">
        <v>182</v>
      </c>
      <c r="N342" s="94">
        <v>5.7631199999999998</v>
      </c>
      <c r="O342" s="95">
        <f>ROUND(Tabla1333[[#This Row],[Entrada ]]*Tabla1333[[#This Row],[Costo unitario   RD$]],2)</f>
        <v>0</v>
      </c>
      <c r="P342" s="95">
        <f>ROUND(Tabla1333[[#This Row],[Salida ]]*Tabla1333[[#This Row],[Costo unitario   RD$]],2)</f>
        <v>1048.8900000000001</v>
      </c>
      <c r="Q342" s="96">
        <f>(Tabla1333[[#This Row],[Existencia ]]+Tabla1333[[#This Row],[Entrada ]]-Tabla1333[[#This Row],[Salida ]])</f>
        <v>1447</v>
      </c>
      <c r="R342" s="97">
        <f t="shared" si="5"/>
        <v>8339.2346400000006</v>
      </c>
    </row>
    <row r="343" spans="1:18" s="5" customFormat="1" ht="27" customHeight="1" x14ac:dyDescent="0.2">
      <c r="A343" s="1">
        <v>8</v>
      </c>
      <c r="B343" s="9">
        <v>143</v>
      </c>
      <c r="C343" s="87">
        <v>44305</v>
      </c>
      <c r="D343" s="99">
        <v>44305</v>
      </c>
      <c r="E343" s="89">
        <v>2057</v>
      </c>
      <c r="F343" s="89" t="s">
        <v>268</v>
      </c>
      <c r="G343" s="98" t="s">
        <v>463</v>
      </c>
      <c r="H343" s="98" t="s">
        <v>464</v>
      </c>
      <c r="I343" s="89" t="s">
        <v>204</v>
      </c>
      <c r="J343" s="95">
        <v>9523.0720000000001</v>
      </c>
      <c r="K343" s="88">
        <v>97</v>
      </c>
      <c r="L343" s="142"/>
      <c r="M343" s="9"/>
      <c r="N343" s="94">
        <v>98.176000000000002</v>
      </c>
      <c r="O343" s="95">
        <f>ROUND(Tabla1333[[#This Row],[Entrada ]]*Tabla1333[[#This Row],[Costo unitario   RD$]],2)</f>
        <v>0</v>
      </c>
      <c r="P343" s="95">
        <f>ROUND(Tabla1333[[#This Row],[Salida ]]*Tabla1333[[#This Row],[Costo unitario   RD$]],2)</f>
        <v>0</v>
      </c>
      <c r="Q343" s="96">
        <f>(Tabla1333[[#This Row],[Existencia ]]+Tabla1333[[#This Row],[Entrada ]]-Tabla1333[[#This Row],[Salida ]])</f>
        <v>97</v>
      </c>
      <c r="R343" s="97">
        <f t="shared" si="5"/>
        <v>9523.0720000000001</v>
      </c>
    </row>
    <row r="344" spans="1:18" s="5" customFormat="1" ht="27" customHeight="1" x14ac:dyDescent="0.2">
      <c r="A344" s="1">
        <v>9</v>
      </c>
      <c r="B344" s="9">
        <v>144</v>
      </c>
      <c r="C344" s="87">
        <v>44285</v>
      </c>
      <c r="D344" s="99">
        <v>44285</v>
      </c>
      <c r="E344" s="89">
        <v>4084</v>
      </c>
      <c r="F344" s="89" t="s">
        <v>32</v>
      </c>
      <c r="G344" s="98" t="s">
        <v>388</v>
      </c>
      <c r="H344" s="98" t="s">
        <v>593</v>
      </c>
      <c r="I344" s="89" t="s">
        <v>554</v>
      </c>
      <c r="J344" s="95">
        <v>2548.8000000000002</v>
      </c>
      <c r="K344" s="88">
        <v>6</v>
      </c>
      <c r="L344" s="127"/>
      <c r="M344" s="89"/>
      <c r="N344" s="94">
        <v>424.8</v>
      </c>
      <c r="O344" s="95">
        <f>ROUND(Tabla1333[[#This Row],[Entrada ]]*Tabla1333[[#This Row],[Costo unitario   RD$]],2)</f>
        <v>0</v>
      </c>
      <c r="P344" s="95">
        <f>ROUND(Tabla1333[[#This Row],[Salida ]]*Tabla1333[[#This Row],[Costo unitario   RD$]],2)</f>
        <v>0</v>
      </c>
      <c r="Q344" s="96">
        <f>(Tabla1333[[#This Row],[Existencia ]]+Tabla1333[[#This Row],[Entrada ]]-Tabla1333[[#This Row],[Salida ]])</f>
        <v>6</v>
      </c>
      <c r="R344" s="97">
        <f t="shared" si="5"/>
        <v>2548.8000000000002</v>
      </c>
    </row>
    <row r="345" spans="1:18" s="5" customFormat="1" ht="27" customHeight="1" x14ac:dyDescent="0.2">
      <c r="A345" s="1">
        <v>10</v>
      </c>
      <c r="B345" s="9">
        <v>145</v>
      </c>
      <c r="C345" s="87">
        <v>44280</v>
      </c>
      <c r="D345" s="99">
        <v>44280</v>
      </c>
      <c r="E345" s="89">
        <v>4048</v>
      </c>
      <c r="F345" s="89" t="s">
        <v>477</v>
      </c>
      <c r="G345" s="98" t="s">
        <v>478</v>
      </c>
      <c r="H345" s="98" t="s">
        <v>577</v>
      </c>
      <c r="I345" s="89" t="s">
        <v>204</v>
      </c>
      <c r="J345" s="95">
        <v>1820.9523999999999</v>
      </c>
      <c r="K345" s="88">
        <v>38</v>
      </c>
      <c r="L345" s="127"/>
      <c r="M345" s="89">
        <v>23</v>
      </c>
      <c r="N345" s="94">
        <v>47.919799999999995</v>
      </c>
      <c r="O345" s="95">
        <f>ROUND(Tabla1333[[#This Row],[Entrada ]]*Tabla1333[[#This Row],[Costo unitario   RD$]],2)</f>
        <v>0</v>
      </c>
      <c r="P345" s="95">
        <f>ROUND(Tabla1333[[#This Row],[Salida ]]*Tabla1333[[#This Row],[Costo unitario   RD$]],2)</f>
        <v>1102.1600000000001</v>
      </c>
      <c r="Q345" s="96">
        <f>(Tabla1333[[#This Row],[Existencia ]]+Tabla1333[[#This Row],[Entrada ]]-Tabla1333[[#This Row],[Salida ]])</f>
        <v>15</v>
      </c>
      <c r="R345" s="97">
        <f t="shared" si="5"/>
        <v>718.79699999999991</v>
      </c>
    </row>
    <row r="346" spans="1:18" s="5" customFormat="1" ht="27" customHeight="1" x14ac:dyDescent="0.2">
      <c r="A346" s="1">
        <v>13</v>
      </c>
      <c r="B346" s="9">
        <v>148</v>
      </c>
      <c r="C346" s="87">
        <v>44279</v>
      </c>
      <c r="D346" s="87">
        <v>44279</v>
      </c>
      <c r="E346" s="89">
        <v>4016</v>
      </c>
      <c r="F346" s="89" t="s">
        <v>32</v>
      </c>
      <c r="G346" s="98" t="s">
        <v>388</v>
      </c>
      <c r="H346" s="91" t="s">
        <v>553</v>
      </c>
      <c r="I346" s="89" t="s">
        <v>554</v>
      </c>
      <c r="J346" s="95">
        <v>230.10000000000002</v>
      </c>
      <c r="K346" s="88">
        <v>1</v>
      </c>
      <c r="L346" s="127"/>
      <c r="M346" s="89"/>
      <c r="N346" s="94">
        <v>230.10000000000002</v>
      </c>
      <c r="O346" s="95">
        <f>ROUND(Tabla1333[[#This Row],[Entrada ]]*Tabla1333[[#This Row],[Costo unitario   RD$]],2)</f>
        <v>0</v>
      </c>
      <c r="P346" s="95">
        <f>ROUND(Tabla1333[[#This Row],[Salida ]]*Tabla1333[[#This Row],[Costo unitario   RD$]],2)</f>
        <v>0</v>
      </c>
      <c r="Q346" s="96">
        <f>(Tabla1333[[#This Row],[Existencia ]]+Tabla1333[[#This Row],[Entrada ]]-Tabla1333[[#This Row],[Salida ]])</f>
        <v>1</v>
      </c>
      <c r="R346" s="97">
        <f t="shared" si="5"/>
        <v>230.10000000000002</v>
      </c>
    </row>
    <row r="347" spans="1:18" s="5" customFormat="1" ht="27" customHeight="1" x14ac:dyDescent="0.2">
      <c r="A347" s="1">
        <v>14</v>
      </c>
      <c r="B347" s="9">
        <v>149</v>
      </c>
      <c r="C347" s="87">
        <v>44279</v>
      </c>
      <c r="D347" s="99">
        <v>44279</v>
      </c>
      <c r="E347" s="89">
        <v>4032</v>
      </c>
      <c r="F347" s="89" t="s">
        <v>32</v>
      </c>
      <c r="G347" s="98" t="s">
        <v>388</v>
      </c>
      <c r="H347" s="91" t="s">
        <v>569</v>
      </c>
      <c r="I347" s="89" t="s">
        <v>554</v>
      </c>
      <c r="J347" s="95">
        <v>9912</v>
      </c>
      <c r="K347" s="88">
        <v>30</v>
      </c>
      <c r="L347" s="127"/>
      <c r="M347" s="89"/>
      <c r="N347" s="94">
        <v>330.4</v>
      </c>
      <c r="O347" s="95">
        <f>ROUND(Tabla1333[[#This Row],[Entrada ]]*Tabla1333[[#This Row],[Costo unitario   RD$]],2)</f>
        <v>0</v>
      </c>
      <c r="P347" s="95">
        <f>ROUND(Tabla1333[[#This Row],[Salida ]]*Tabla1333[[#This Row],[Costo unitario   RD$]],2)</f>
        <v>0</v>
      </c>
      <c r="Q347" s="96">
        <f>(Tabla1333[[#This Row],[Existencia ]]+Tabla1333[[#This Row],[Entrada ]]-Tabla1333[[#This Row],[Salida ]])</f>
        <v>30</v>
      </c>
      <c r="R347" s="97">
        <f t="shared" si="5"/>
        <v>9912</v>
      </c>
    </row>
    <row r="348" spans="1:18" s="5" customFormat="1" ht="27" customHeight="1" x14ac:dyDescent="0.2">
      <c r="A348" s="1">
        <v>15</v>
      </c>
      <c r="B348" s="9">
        <v>150</v>
      </c>
      <c r="C348" s="87">
        <v>44279</v>
      </c>
      <c r="D348" s="99">
        <v>44279</v>
      </c>
      <c r="E348" s="89">
        <v>4081</v>
      </c>
      <c r="F348" s="89" t="s">
        <v>32</v>
      </c>
      <c r="G348" s="98" t="s">
        <v>388</v>
      </c>
      <c r="H348" s="98" t="s">
        <v>590</v>
      </c>
      <c r="I348" s="89" t="s">
        <v>204</v>
      </c>
      <c r="J348" s="95">
        <v>3681.6</v>
      </c>
      <c r="K348" s="88">
        <v>16</v>
      </c>
      <c r="L348" s="127"/>
      <c r="M348" s="89"/>
      <c r="N348" s="94">
        <v>230.1</v>
      </c>
      <c r="O348" s="95">
        <f>ROUND(Tabla1333[[#This Row],[Entrada ]]*Tabla1333[[#This Row],[Costo unitario   RD$]],2)</f>
        <v>0</v>
      </c>
      <c r="P348" s="95">
        <f>ROUND(Tabla1333[[#This Row],[Salida ]]*Tabla1333[[#This Row],[Costo unitario   RD$]],2)</f>
        <v>0</v>
      </c>
      <c r="Q348" s="96">
        <f>(Tabla1333[[#This Row],[Existencia ]]+Tabla1333[[#This Row],[Entrada ]]-Tabla1333[[#This Row],[Salida ]])</f>
        <v>16</v>
      </c>
      <c r="R348" s="97">
        <f t="shared" si="5"/>
        <v>3681.6</v>
      </c>
    </row>
    <row r="349" spans="1:18" s="5" customFormat="1" ht="27.75" customHeight="1" x14ac:dyDescent="0.2">
      <c r="A349" s="1">
        <v>16</v>
      </c>
      <c r="B349" s="9">
        <v>151</v>
      </c>
      <c r="C349" s="87">
        <v>44279</v>
      </c>
      <c r="D349" s="99">
        <v>44279</v>
      </c>
      <c r="E349" s="89">
        <v>4083</v>
      </c>
      <c r="F349" s="89" t="s">
        <v>32</v>
      </c>
      <c r="G349" s="98" t="s">
        <v>388</v>
      </c>
      <c r="H349" s="91" t="s">
        <v>592</v>
      </c>
      <c r="I349" s="89" t="s">
        <v>204</v>
      </c>
      <c r="J349" s="95">
        <v>531</v>
      </c>
      <c r="K349" s="88">
        <v>10</v>
      </c>
      <c r="L349" s="127"/>
      <c r="M349" s="89"/>
      <c r="N349" s="94">
        <v>53.1</v>
      </c>
      <c r="O349" s="95">
        <f>ROUND(Tabla1333[[#This Row],[Entrada ]]*Tabla1333[[#This Row],[Costo unitario   RD$]],2)</f>
        <v>0</v>
      </c>
      <c r="P349" s="95">
        <f>ROUND(Tabla1333[[#This Row],[Salida ]]*Tabla1333[[#This Row],[Costo unitario   RD$]],2)</f>
        <v>0</v>
      </c>
      <c r="Q349" s="96">
        <f>(Tabla1333[[#This Row],[Existencia ]]+Tabla1333[[#This Row],[Entrada ]]-Tabla1333[[#This Row],[Salida ]])</f>
        <v>10</v>
      </c>
      <c r="R349" s="97">
        <f t="shared" si="5"/>
        <v>531</v>
      </c>
    </row>
    <row r="350" spans="1:18" s="5" customFormat="1" ht="27.75" customHeight="1" x14ac:dyDescent="0.2">
      <c r="A350" s="1">
        <v>17</v>
      </c>
      <c r="B350" s="9">
        <v>152</v>
      </c>
      <c r="C350" s="87">
        <v>44278</v>
      </c>
      <c r="D350" s="99">
        <v>44278</v>
      </c>
      <c r="E350" s="89">
        <v>4025</v>
      </c>
      <c r="F350" s="89" t="s">
        <v>32</v>
      </c>
      <c r="G350" s="98" t="s">
        <v>388</v>
      </c>
      <c r="H350" s="91" t="s">
        <v>561</v>
      </c>
      <c r="I350" s="89" t="s">
        <v>346</v>
      </c>
      <c r="J350" s="95">
        <v>19408.05</v>
      </c>
      <c r="K350" s="88">
        <v>731</v>
      </c>
      <c r="L350" s="127"/>
      <c r="M350" s="89">
        <v>73</v>
      </c>
      <c r="N350" s="94">
        <v>26.55</v>
      </c>
      <c r="O350" s="95">
        <f>ROUND(Tabla1333[[#This Row],[Entrada ]]*Tabla1333[[#This Row],[Costo unitario   RD$]],2)</f>
        <v>0</v>
      </c>
      <c r="P350" s="95">
        <f>ROUND(Tabla1333[[#This Row],[Salida ]]*Tabla1333[[#This Row],[Costo unitario   RD$]],2)</f>
        <v>1938.15</v>
      </c>
      <c r="Q350" s="96">
        <f>(Tabla1333[[#This Row],[Existencia ]]+Tabla1333[[#This Row],[Entrada ]]-Tabla1333[[#This Row],[Salida ]])</f>
        <v>658</v>
      </c>
      <c r="R350" s="97">
        <f t="shared" si="5"/>
        <v>17469.900000000001</v>
      </c>
    </row>
    <row r="351" spans="1:18" s="5" customFormat="1" ht="27" customHeight="1" x14ac:dyDescent="0.2">
      <c r="A351" s="1">
        <v>18</v>
      </c>
      <c r="B351" s="9">
        <v>153</v>
      </c>
      <c r="C351" s="87">
        <v>44278</v>
      </c>
      <c r="D351" s="99">
        <v>44278</v>
      </c>
      <c r="E351" s="89">
        <v>4064</v>
      </c>
      <c r="F351" s="89" t="s">
        <v>32</v>
      </c>
      <c r="G351" s="98" t="s">
        <v>388</v>
      </c>
      <c r="H351" s="91" t="s">
        <v>143</v>
      </c>
      <c r="I351" s="89" t="s">
        <v>554</v>
      </c>
      <c r="J351" s="95">
        <v>123.89999999999999</v>
      </c>
      <c r="K351" s="88">
        <v>1</v>
      </c>
      <c r="L351" s="127"/>
      <c r="M351" s="89"/>
      <c r="N351" s="94">
        <v>123.89999999999999</v>
      </c>
      <c r="O351" s="95">
        <f>ROUND(Tabla1333[[#This Row],[Entrada ]]*Tabla1333[[#This Row],[Costo unitario   RD$]],2)</f>
        <v>0</v>
      </c>
      <c r="P351" s="95">
        <f>ROUND(Tabla1333[[#This Row],[Salida ]]*Tabla1333[[#This Row],[Costo unitario   RD$]],2)</f>
        <v>0</v>
      </c>
      <c r="Q351" s="96">
        <f>(Tabla1333[[#This Row],[Existencia ]]+Tabla1333[[#This Row],[Entrada ]]-Tabla1333[[#This Row],[Salida ]])</f>
        <v>1</v>
      </c>
      <c r="R351" s="97">
        <f t="shared" si="5"/>
        <v>123.89999999999999</v>
      </c>
    </row>
    <row r="352" spans="1:18" s="5" customFormat="1" ht="27" customHeight="1" x14ac:dyDescent="0.2">
      <c r="A352" s="1">
        <v>21</v>
      </c>
      <c r="B352" s="9">
        <v>154</v>
      </c>
      <c r="C352" s="87">
        <v>44184</v>
      </c>
      <c r="D352" s="99">
        <v>43839</v>
      </c>
      <c r="E352" s="89">
        <v>4055</v>
      </c>
      <c r="F352" s="89" t="s">
        <v>32</v>
      </c>
      <c r="G352" s="98" t="s">
        <v>388</v>
      </c>
      <c r="H352" s="91" t="s">
        <v>578</v>
      </c>
      <c r="I352" s="9" t="s">
        <v>579</v>
      </c>
      <c r="J352" s="92">
        <v>205.32</v>
      </c>
      <c r="K352" s="93">
        <v>3</v>
      </c>
      <c r="L352" s="127"/>
      <c r="M352" s="89"/>
      <c r="N352" s="143">
        <v>68.44</v>
      </c>
      <c r="O352" s="95">
        <f>ROUND(Tabla1333[[#This Row],[Entrada ]]*Tabla1333[[#This Row],[Costo unitario   RD$]],2)</f>
        <v>0</v>
      </c>
      <c r="P352" s="95">
        <f>ROUND(Tabla1333[[#This Row],[Salida ]]*Tabla1333[[#This Row],[Costo unitario   RD$]],2)</f>
        <v>0</v>
      </c>
      <c r="Q352" s="96">
        <f>(Tabla1333[[#This Row],[Existencia ]]+Tabla1333[[#This Row],[Entrada ]]-Tabla1333[[#This Row],[Salida ]])</f>
        <v>3</v>
      </c>
      <c r="R352" s="97">
        <f t="shared" si="5"/>
        <v>205.32</v>
      </c>
    </row>
    <row r="353" spans="1:18" s="5" customFormat="1" ht="27" customHeight="1" x14ac:dyDescent="0.2">
      <c r="A353" s="1">
        <v>22</v>
      </c>
      <c r="B353" s="9">
        <v>155</v>
      </c>
      <c r="C353" s="134">
        <v>44089</v>
      </c>
      <c r="D353" s="135">
        <v>44090</v>
      </c>
      <c r="E353" s="89">
        <v>1021</v>
      </c>
      <c r="F353" s="89" t="s">
        <v>19</v>
      </c>
      <c r="G353" s="98" t="s">
        <v>399</v>
      </c>
      <c r="H353" s="141" t="s">
        <v>404</v>
      </c>
      <c r="I353" s="89" t="s">
        <v>202</v>
      </c>
      <c r="J353" s="95">
        <v>8898.5600000000013</v>
      </c>
      <c r="K353" s="88">
        <v>2816</v>
      </c>
      <c r="L353" s="127"/>
      <c r="M353" s="89"/>
      <c r="N353" s="143">
        <v>3.16</v>
      </c>
      <c r="O353" s="95">
        <f>ROUND(Tabla1333[[#This Row],[Entrada ]]*Tabla1333[[#This Row],[Costo unitario   RD$]],2)</f>
        <v>0</v>
      </c>
      <c r="P353" s="95">
        <f>ROUND(Tabla1333[[#This Row],[Salida ]]*Tabla1333[[#This Row],[Costo unitario   RD$]],2)</f>
        <v>0</v>
      </c>
      <c r="Q353" s="96">
        <f>(Tabla1333[[#This Row],[Existencia ]]+Tabla1333[[#This Row],[Entrada ]]-Tabla1333[[#This Row],[Salida ]])</f>
        <v>2816</v>
      </c>
      <c r="R353" s="97">
        <f t="shared" si="5"/>
        <v>8898.5600000000013</v>
      </c>
    </row>
    <row r="354" spans="1:18" s="5" customFormat="1" ht="27" customHeight="1" x14ac:dyDescent="0.2">
      <c r="A354" s="1">
        <v>23</v>
      </c>
      <c r="B354" s="9">
        <v>156</v>
      </c>
      <c r="C354" s="134">
        <v>44005</v>
      </c>
      <c r="D354" s="99">
        <v>44005</v>
      </c>
      <c r="E354" s="89">
        <v>1008</v>
      </c>
      <c r="F354" s="89" t="s">
        <v>26</v>
      </c>
      <c r="G354" s="98" t="s">
        <v>394</v>
      </c>
      <c r="H354" s="141" t="s">
        <v>395</v>
      </c>
      <c r="I354" s="138" t="s">
        <v>204</v>
      </c>
      <c r="J354" s="92">
        <v>619.5</v>
      </c>
      <c r="K354" s="93">
        <v>175</v>
      </c>
      <c r="L354" s="127"/>
      <c r="M354" s="89"/>
      <c r="N354" s="143">
        <v>3.54</v>
      </c>
      <c r="O354" s="95">
        <f>ROUND(Tabla1333[[#This Row],[Entrada ]]*Tabla1333[[#This Row],[Costo unitario   RD$]],2)</f>
        <v>0</v>
      </c>
      <c r="P354" s="95">
        <f>ROUND(Tabla1333[[#This Row],[Salida ]]*Tabla1333[[#This Row],[Costo unitario   RD$]],2)</f>
        <v>0</v>
      </c>
      <c r="Q354" s="96">
        <f>(Tabla1333[[#This Row],[Existencia ]]+Tabla1333[[#This Row],[Entrada ]]-Tabla1333[[#This Row],[Salida ]])</f>
        <v>175</v>
      </c>
      <c r="R354" s="97">
        <f t="shared" si="5"/>
        <v>619.5</v>
      </c>
    </row>
    <row r="355" spans="1:18" s="5" customFormat="1" ht="27" customHeight="1" x14ac:dyDescent="0.2">
      <c r="A355" s="1">
        <v>24</v>
      </c>
      <c r="B355" s="9">
        <v>157</v>
      </c>
      <c r="C355" s="87" t="s">
        <v>597</v>
      </c>
      <c r="D355" s="99" t="s">
        <v>597</v>
      </c>
      <c r="E355" s="89">
        <v>4087</v>
      </c>
      <c r="F355" s="89" t="s">
        <v>32</v>
      </c>
      <c r="G355" s="98" t="s">
        <v>388</v>
      </c>
      <c r="H355" s="91" t="s">
        <v>598</v>
      </c>
      <c r="I355" s="89" t="s">
        <v>204</v>
      </c>
      <c r="J355" s="95">
        <v>6785</v>
      </c>
      <c r="K355" s="88">
        <v>23</v>
      </c>
      <c r="L355" s="127"/>
      <c r="M355" s="89"/>
      <c r="N355" s="143">
        <v>295</v>
      </c>
      <c r="O355" s="95">
        <f>ROUND(Tabla1333[[#This Row],[Entrada ]]*Tabla1333[[#This Row],[Costo unitario   RD$]],2)</f>
        <v>0</v>
      </c>
      <c r="P355" s="95">
        <f>ROUND(Tabla1333[[#This Row],[Salida ]]*Tabla1333[[#This Row],[Costo unitario   RD$]],2)</f>
        <v>0</v>
      </c>
      <c r="Q355" s="96">
        <f>(Tabla1333[[#This Row],[Existencia ]]+Tabla1333[[#This Row],[Entrada ]]-Tabla1333[[#This Row],[Salida ]])</f>
        <v>23</v>
      </c>
      <c r="R355" s="97">
        <f t="shared" si="5"/>
        <v>6785</v>
      </c>
    </row>
    <row r="356" spans="1:18" s="5" customFormat="1" ht="27" customHeight="1" x14ac:dyDescent="0.2">
      <c r="A356" s="1">
        <v>25</v>
      </c>
      <c r="B356" s="9">
        <v>158</v>
      </c>
      <c r="C356" s="87" t="s">
        <v>550</v>
      </c>
      <c r="D356" s="99" t="s">
        <v>550</v>
      </c>
      <c r="E356" s="89">
        <v>4065</v>
      </c>
      <c r="F356" s="89" t="s">
        <v>358</v>
      </c>
      <c r="G356" s="98" t="s">
        <v>583</v>
      </c>
      <c r="H356" s="91" t="s">
        <v>584</v>
      </c>
      <c r="I356" s="138" t="s">
        <v>204</v>
      </c>
      <c r="J356" s="92">
        <v>77483.520000000004</v>
      </c>
      <c r="K356" s="93">
        <v>864</v>
      </c>
      <c r="L356" s="127"/>
      <c r="M356" s="89"/>
      <c r="N356" s="143">
        <v>89.68</v>
      </c>
      <c r="O356" s="95">
        <f>ROUND(Tabla1333[[#This Row],[Entrada ]]*Tabla1333[[#This Row],[Costo unitario   RD$]],2)</f>
        <v>0</v>
      </c>
      <c r="P356" s="95">
        <f>ROUND(Tabla1333[[#This Row],[Salida ]]*Tabla1333[[#This Row],[Costo unitario   RD$]],2)</f>
        <v>0</v>
      </c>
      <c r="Q356" s="96">
        <f>(Tabla1333[[#This Row],[Existencia ]]+Tabla1333[[#This Row],[Entrada ]]-Tabla1333[[#This Row],[Salida ]])</f>
        <v>864</v>
      </c>
      <c r="R356" s="97">
        <f t="shared" si="5"/>
        <v>77483.520000000004</v>
      </c>
    </row>
    <row r="357" spans="1:18" s="5" customFormat="1" ht="27" customHeight="1" x14ac:dyDescent="0.2">
      <c r="A357" s="1">
        <v>26</v>
      </c>
      <c r="B357" s="9">
        <v>159</v>
      </c>
      <c r="C357" s="87">
        <v>43896</v>
      </c>
      <c r="D357" s="99">
        <v>43896</v>
      </c>
      <c r="E357" s="89">
        <v>1029</v>
      </c>
      <c r="F357" s="9" t="s">
        <v>19</v>
      </c>
      <c r="G357" s="98" t="s">
        <v>399</v>
      </c>
      <c r="H357" s="91" t="s">
        <v>419</v>
      </c>
      <c r="I357" s="138" t="s">
        <v>204</v>
      </c>
      <c r="J357" s="92">
        <v>3438.6969999999997</v>
      </c>
      <c r="K357" s="93">
        <v>835</v>
      </c>
      <c r="L357" s="127"/>
      <c r="M357" s="89">
        <v>15</v>
      </c>
      <c r="N357" s="143">
        <v>4.1181999999999999</v>
      </c>
      <c r="O357" s="95">
        <f>ROUND(Tabla1333[[#This Row],[Entrada ]]*Tabla1333[[#This Row],[Costo unitario   RD$]],2)</f>
        <v>0</v>
      </c>
      <c r="P357" s="95">
        <f>ROUND(Tabla1333[[#This Row],[Salida ]]*Tabla1333[[#This Row],[Costo unitario   RD$]],2)</f>
        <v>61.77</v>
      </c>
      <c r="Q357" s="96">
        <f>(Tabla1333[[#This Row],[Existencia ]]+Tabla1333[[#This Row],[Entrada ]]-Tabla1333[[#This Row],[Salida ]])</f>
        <v>820</v>
      </c>
      <c r="R357" s="97">
        <f t="shared" si="5"/>
        <v>3376.924</v>
      </c>
    </row>
    <row r="358" spans="1:18" s="5" customFormat="1" ht="27" customHeight="1" x14ac:dyDescent="0.2">
      <c r="A358" s="1">
        <v>27</v>
      </c>
      <c r="B358" s="9">
        <v>160</v>
      </c>
      <c r="C358" s="87">
        <v>43896</v>
      </c>
      <c r="D358" s="99">
        <v>43896</v>
      </c>
      <c r="E358" s="89">
        <v>2003</v>
      </c>
      <c r="F358" s="89" t="s">
        <v>19</v>
      </c>
      <c r="G358" s="98" t="s">
        <v>399</v>
      </c>
      <c r="H358" s="91" t="s">
        <v>438</v>
      </c>
      <c r="I358" s="138" t="s">
        <v>224</v>
      </c>
      <c r="J358" s="92">
        <v>33205.199999999997</v>
      </c>
      <c r="K358" s="93">
        <v>70</v>
      </c>
      <c r="L358" s="127"/>
      <c r="M358" s="89"/>
      <c r="N358" s="143">
        <v>474.35999999999996</v>
      </c>
      <c r="O358" s="95">
        <f>ROUND(Tabla1333[[#This Row],[Entrada ]]*Tabla1333[[#This Row],[Costo unitario   RD$]],2)</f>
        <v>0</v>
      </c>
      <c r="P358" s="95">
        <f>ROUND(Tabla1333[[#This Row],[Salida ]]*Tabla1333[[#This Row],[Costo unitario   RD$]],2)</f>
        <v>0</v>
      </c>
      <c r="Q358" s="96">
        <f>(Tabla1333[[#This Row],[Existencia ]]+Tabla1333[[#This Row],[Entrada ]]-Tabla1333[[#This Row],[Salida ]])</f>
        <v>70</v>
      </c>
      <c r="R358" s="97">
        <f t="shared" si="5"/>
        <v>33205.199999999997</v>
      </c>
    </row>
    <row r="359" spans="1:18" s="5" customFormat="1" ht="24.75" customHeight="1" x14ac:dyDescent="0.2">
      <c r="A359" s="1">
        <v>29</v>
      </c>
      <c r="B359" s="9">
        <v>162</v>
      </c>
      <c r="C359" s="87">
        <v>43896</v>
      </c>
      <c r="D359" s="99">
        <v>43896</v>
      </c>
      <c r="E359" s="89">
        <v>2008</v>
      </c>
      <c r="F359" s="89" t="s">
        <v>19</v>
      </c>
      <c r="G359" s="98" t="s">
        <v>399</v>
      </c>
      <c r="H359" s="91" t="s">
        <v>442</v>
      </c>
      <c r="I359" s="9" t="s">
        <v>224</v>
      </c>
      <c r="J359" s="92">
        <v>9346.7799999999988</v>
      </c>
      <c r="K359" s="93">
        <v>89</v>
      </c>
      <c r="L359" s="127"/>
      <c r="M359" s="89"/>
      <c r="N359" s="143">
        <v>105.02</v>
      </c>
      <c r="O359" s="95">
        <f>ROUND(Tabla1333[[#This Row],[Entrada ]]*Tabla1333[[#This Row],[Costo unitario   RD$]],2)</f>
        <v>0</v>
      </c>
      <c r="P359" s="95">
        <f>ROUND(Tabla1333[[#This Row],[Salida ]]*Tabla1333[[#This Row],[Costo unitario   RD$]],2)</f>
        <v>0</v>
      </c>
      <c r="Q359" s="96">
        <f>(Tabla1333[[#This Row],[Existencia ]]+Tabla1333[[#This Row],[Entrada ]]-Tabla1333[[#This Row],[Salida ]])</f>
        <v>89</v>
      </c>
      <c r="R359" s="97">
        <f t="shared" si="5"/>
        <v>9346.7799999999988</v>
      </c>
    </row>
    <row r="360" spans="1:18" s="5" customFormat="1" ht="24.75" customHeight="1" x14ac:dyDescent="0.2">
      <c r="A360" s="1">
        <v>30</v>
      </c>
      <c r="B360" s="9">
        <v>163</v>
      </c>
      <c r="C360" s="87">
        <v>43896</v>
      </c>
      <c r="D360" s="99">
        <v>43896</v>
      </c>
      <c r="E360" s="89">
        <v>2025</v>
      </c>
      <c r="F360" s="89" t="s">
        <v>449</v>
      </c>
      <c r="G360" s="98" t="s">
        <v>399</v>
      </c>
      <c r="H360" s="91" t="s">
        <v>450</v>
      </c>
      <c r="I360" s="9" t="s">
        <v>224</v>
      </c>
      <c r="J360" s="92">
        <v>429.52</v>
      </c>
      <c r="K360" s="93">
        <v>14</v>
      </c>
      <c r="L360" s="127"/>
      <c r="M360" s="89"/>
      <c r="N360" s="143">
        <v>30.68</v>
      </c>
      <c r="O360" s="95">
        <f>ROUND(Tabla1333[[#This Row],[Entrada ]]*Tabla1333[[#This Row],[Costo unitario   RD$]],2)</f>
        <v>0</v>
      </c>
      <c r="P360" s="95">
        <f>ROUND(Tabla1333[[#This Row],[Salida ]]*Tabla1333[[#This Row],[Costo unitario   RD$]],2)</f>
        <v>0</v>
      </c>
      <c r="Q360" s="96">
        <f>(Tabla1333[[#This Row],[Existencia ]]+Tabla1333[[#This Row],[Entrada ]]-Tabla1333[[#This Row],[Salida ]])</f>
        <v>14</v>
      </c>
      <c r="R360" s="97">
        <f t="shared" si="5"/>
        <v>429.52</v>
      </c>
    </row>
    <row r="361" spans="1:18" s="5" customFormat="1" ht="24.75" customHeight="1" x14ac:dyDescent="0.2">
      <c r="A361" s="1">
        <v>31</v>
      </c>
      <c r="B361" s="9">
        <v>164</v>
      </c>
      <c r="C361" s="87">
        <v>43896</v>
      </c>
      <c r="D361" s="99">
        <v>43896</v>
      </c>
      <c r="E361" s="89">
        <v>2026</v>
      </c>
      <c r="F361" s="89" t="s">
        <v>19</v>
      </c>
      <c r="G361" s="98" t="s">
        <v>399</v>
      </c>
      <c r="H361" s="91" t="s">
        <v>451</v>
      </c>
      <c r="I361" s="138" t="s">
        <v>204</v>
      </c>
      <c r="J361" s="92">
        <v>3186</v>
      </c>
      <c r="K361" s="93">
        <v>30</v>
      </c>
      <c r="L361" s="127"/>
      <c r="M361" s="89"/>
      <c r="N361" s="143">
        <v>106.2</v>
      </c>
      <c r="O361" s="95">
        <f>ROUND(Tabla1333[[#This Row],[Entrada ]]*Tabla1333[[#This Row],[Costo unitario   RD$]],2)</f>
        <v>0</v>
      </c>
      <c r="P361" s="95">
        <f>ROUND(Tabla1333[[#This Row],[Salida ]]*Tabla1333[[#This Row],[Costo unitario   RD$]],2)</f>
        <v>0</v>
      </c>
      <c r="Q361" s="96">
        <f>(Tabla1333[[#This Row],[Existencia ]]+Tabla1333[[#This Row],[Entrada ]]-Tabla1333[[#This Row],[Salida ]])</f>
        <v>30</v>
      </c>
      <c r="R361" s="97">
        <f t="shared" si="5"/>
        <v>3186</v>
      </c>
    </row>
    <row r="362" spans="1:18" s="5" customFormat="1" ht="24.75" customHeight="1" x14ac:dyDescent="0.2">
      <c r="A362" s="1">
        <v>32</v>
      </c>
      <c r="B362" s="9">
        <v>165</v>
      </c>
      <c r="C362" s="87">
        <v>43896</v>
      </c>
      <c r="D362" s="99">
        <v>43896</v>
      </c>
      <c r="E362" s="89">
        <v>2031</v>
      </c>
      <c r="F362" s="89" t="s">
        <v>19</v>
      </c>
      <c r="G362" s="98" t="s">
        <v>399</v>
      </c>
      <c r="H362" s="91" t="s">
        <v>454</v>
      </c>
      <c r="I362" s="138" t="s">
        <v>204</v>
      </c>
      <c r="J362" s="92">
        <v>22879.02</v>
      </c>
      <c r="K362" s="93">
        <v>69</v>
      </c>
      <c r="L362" s="127"/>
      <c r="M362" s="89"/>
      <c r="N362" s="143">
        <v>331.58</v>
      </c>
      <c r="O362" s="95">
        <f>ROUND(Tabla1333[[#This Row],[Entrada ]]*Tabla1333[[#This Row],[Costo unitario   RD$]],2)</f>
        <v>0</v>
      </c>
      <c r="P362" s="95">
        <f>ROUND(Tabla1333[[#This Row],[Salida ]]*Tabla1333[[#This Row],[Costo unitario   RD$]],2)</f>
        <v>0</v>
      </c>
      <c r="Q362" s="96">
        <f>(Tabla1333[[#This Row],[Existencia ]]+Tabla1333[[#This Row],[Entrada ]]-Tabla1333[[#This Row],[Salida ]])</f>
        <v>69</v>
      </c>
      <c r="R362" s="97">
        <f t="shared" si="5"/>
        <v>22879.02</v>
      </c>
    </row>
    <row r="363" spans="1:18" s="5" customFormat="1" ht="24.75" customHeight="1" x14ac:dyDescent="0.2">
      <c r="A363" s="1">
        <v>33</v>
      </c>
      <c r="B363" s="9">
        <v>166</v>
      </c>
      <c r="C363" s="87">
        <v>43896</v>
      </c>
      <c r="D363" s="99">
        <v>43896</v>
      </c>
      <c r="E363" s="89">
        <v>2032</v>
      </c>
      <c r="F363" s="89" t="s">
        <v>19</v>
      </c>
      <c r="G363" s="98" t="s">
        <v>399</v>
      </c>
      <c r="H363" s="91" t="s">
        <v>456</v>
      </c>
      <c r="I363" s="138" t="s">
        <v>204</v>
      </c>
      <c r="J363" s="92">
        <v>9499</v>
      </c>
      <c r="K363" s="93">
        <v>50</v>
      </c>
      <c r="L363" s="127"/>
      <c r="M363" s="89"/>
      <c r="N363" s="143">
        <v>189.98</v>
      </c>
      <c r="O363" s="95">
        <f>ROUND(Tabla1333[[#This Row],[Entrada ]]*Tabla1333[[#This Row],[Costo unitario   RD$]],2)</f>
        <v>0</v>
      </c>
      <c r="P363" s="95">
        <f>ROUND(Tabla1333[[#This Row],[Salida ]]*Tabla1333[[#This Row],[Costo unitario   RD$]],2)</f>
        <v>0</v>
      </c>
      <c r="Q363" s="96">
        <f>(Tabla1333[[#This Row],[Existencia ]]+Tabla1333[[#This Row],[Entrada ]]-Tabla1333[[#This Row],[Salida ]])</f>
        <v>50</v>
      </c>
      <c r="R363" s="97">
        <f t="shared" si="5"/>
        <v>9499</v>
      </c>
    </row>
    <row r="364" spans="1:18" s="5" customFormat="1" ht="24.75" customHeight="1" x14ac:dyDescent="0.2">
      <c r="A364" s="1">
        <v>34</v>
      </c>
      <c r="B364" s="9">
        <v>167</v>
      </c>
      <c r="C364" s="87">
        <v>43896</v>
      </c>
      <c r="D364" s="99">
        <v>43896</v>
      </c>
      <c r="E364" s="89">
        <v>2033</v>
      </c>
      <c r="F364" s="89" t="s">
        <v>19</v>
      </c>
      <c r="G364" s="98" t="s">
        <v>399</v>
      </c>
      <c r="H364" s="91" t="s">
        <v>457</v>
      </c>
      <c r="I364" s="138" t="s">
        <v>204</v>
      </c>
      <c r="J364" s="92">
        <v>14981.28</v>
      </c>
      <c r="K364" s="93">
        <v>69</v>
      </c>
      <c r="L364" s="127"/>
      <c r="M364" s="89"/>
      <c r="N364" s="143">
        <v>217.12</v>
      </c>
      <c r="O364" s="95">
        <f>ROUND(Tabla1333[[#This Row],[Entrada ]]*Tabla1333[[#This Row],[Costo unitario   RD$]],2)</f>
        <v>0</v>
      </c>
      <c r="P364" s="95">
        <f>ROUND(Tabla1333[[#This Row],[Salida ]]*Tabla1333[[#This Row],[Costo unitario   RD$]],2)</f>
        <v>0</v>
      </c>
      <c r="Q364" s="96">
        <f>(Tabla1333[[#This Row],[Existencia ]]+Tabla1333[[#This Row],[Entrada ]]-Tabla1333[[#This Row],[Salida ]])</f>
        <v>69</v>
      </c>
      <c r="R364" s="97">
        <f t="shared" si="5"/>
        <v>14981.28</v>
      </c>
    </row>
    <row r="365" spans="1:18" s="5" customFormat="1" ht="36.75" customHeight="1" x14ac:dyDescent="0.2">
      <c r="A365" s="1">
        <v>35</v>
      </c>
      <c r="B365" s="9">
        <v>168</v>
      </c>
      <c r="C365" s="87">
        <v>43896</v>
      </c>
      <c r="D365" s="99">
        <v>43896</v>
      </c>
      <c r="E365" s="89">
        <v>2034</v>
      </c>
      <c r="F365" s="89" t="s">
        <v>19</v>
      </c>
      <c r="G365" s="98" t="s">
        <v>399</v>
      </c>
      <c r="H365" s="91" t="s">
        <v>459</v>
      </c>
      <c r="I365" s="138" t="s">
        <v>204</v>
      </c>
      <c r="J365" s="92">
        <v>26443.8</v>
      </c>
      <c r="K365" s="93">
        <v>54</v>
      </c>
      <c r="L365" s="127"/>
      <c r="M365" s="89"/>
      <c r="N365" s="143">
        <v>489.7</v>
      </c>
      <c r="O365" s="95">
        <f>ROUND(Tabla1333[[#This Row],[Entrada ]]*Tabla1333[[#This Row],[Costo unitario   RD$]],2)</f>
        <v>0</v>
      </c>
      <c r="P365" s="95">
        <f>ROUND(Tabla1333[[#This Row],[Salida ]]*Tabla1333[[#This Row],[Costo unitario   RD$]],2)</f>
        <v>0</v>
      </c>
      <c r="Q365" s="96">
        <f>(Tabla1333[[#This Row],[Existencia ]]+Tabla1333[[#This Row],[Entrada ]]-Tabla1333[[#This Row],[Salida ]])</f>
        <v>54</v>
      </c>
      <c r="R365" s="97">
        <f t="shared" si="5"/>
        <v>26443.8</v>
      </c>
    </row>
    <row r="366" spans="1:18" ht="27" customHeight="1" x14ac:dyDescent="0.2">
      <c r="A366" s="1">
        <v>38</v>
      </c>
      <c r="B366" s="9">
        <v>170</v>
      </c>
      <c r="C366" s="87">
        <v>43896</v>
      </c>
      <c r="D366" s="99">
        <v>43896</v>
      </c>
      <c r="E366" s="89">
        <v>2058</v>
      </c>
      <c r="F366" s="89" t="s">
        <v>467</v>
      </c>
      <c r="G366" s="98" t="s">
        <v>468</v>
      </c>
      <c r="H366" s="91" t="s">
        <v>469</v>
      </c>
      <c r="I366" s="138" t="s">
        <v>204</v>
      </c>
      <c r="J366" s="92">
        <v>2401.3000000000002</v>
      </c>
      <c r="K366" s="93">
        <v>74</v>
      </c>
      <c r="L366" s="127"/>
      <c r="M366" s="89"/>
      <c r="N366" s="143">
        <v>32.450000000000003</v>
      </c>
      <c r="O366" s="95">
        <f>ROUND(Tabla1333[[#This Row],[Entrada ]]*Tabla1333[[#This Row],[Costo unitario   RD$]],2)</f>
        <v>0</v>
      </c>
      <c r="P366" s="95">
        <f>ROUND(Tabla1333[[#This Row],[Salida ]]*Tabla1333[[#This Row],[Costo unitario   RD$]],2)</f>
        <v>0</v>
      </c>
      <c r="Q366" s="96">
        <f>(Tabla1333[[#This Row],[Existencia ]]+Tabla1333[[#This Row],[Entrada ]]-Tabla1333[[#This Row],[Salida ]])</f>
        <v>74</v>
      </c>
      <c r="R366" s="97">
        <f t="shared" si="5"/>
        <v>2401.3000000000002</v>
      </c>
    </row>
    <row r="367" spans="1:18" ht="27" customHeight="1" x14ac:dyDescent="0.2">
      <c r="A367" s="1">
        <v>39</v>
      </c>
      <c r="B367" s="9">
        <v>171</v>
      </c>
      <c r="C367" s="87">
        <v>43896</v>
      </c>
      <c r="D367" s="99">
        <v>43896</v>
      </c>
      <c r="E367" s="89">
        <v>2071</v>
      </c>
      <c r="F367" s="9" t="s">
        <v>19</v>
      </c>
      <c r="G367" s="98" t="s">
        <v>399</v>
      </c>
      <c r="H367" s="91" t="s">
        <v>481</v>
      </c>
      <c r="I367" s="138" t="s">
        <v>204</v>
      </c>
      <c r="J367" s="92">
        <v>2089.5833333333344</v>
      </c>
      <c r="K367" s="93">
        <v>425</v>
      </c>
      <c r="L367" s="127"/>
      <c r="M367" s="89">
        <v>17</v>
      </c>
      <c r="N367" s="143">
        <v>4.9166666666666696</v>
      </c>
      <c r="O367" s="95">
        <f>ROUND(Tabla1333[[#This Row],[Entrada ]]*Tabla1333[[#This Row],[Costo unitario   RD$]],2)</f>
        <v>0</v>
      </c>
      <c r="P367" s="95">
        <f>ROUND(Tabla1333[[#This Row],[Salida ]]*Tabla1333[[#This Row],[Costo unitario   RD$]],2)</f>
        <v>83.58</v>
      </c>
      <c r="Q367" s="96">
        <f>(Tabla1333[[#This Row],[Existencia ]]+Tabla1333[[#This Row],[Entrada ]]-Tabla1333[[#This Row],[Salida ]])</f>
        <v>408</v>
      </c>
      <c r="R367" s="97">
        <f t="shared" si="5"/>
        <v>2006.0000000000011</v>
      </c>
    </row>
    <row r="368" spans="1:18" ht="32.25" customHeight="1" x14ac:dyDescent="0.2">
      <c r="A368" s="1">
        <v>40</v>
      </c>
      <c r="B368" s="9">
        <v>172</v>
      </c>
      <c r="C368" s="87">
        <v>43896</v>
      </c>
      <c r="D368" s="99">
        <v>43896</v>
      </c>
      <c r="E368" s="89">
        <v>2074</v>
      </c>
      <c r="F368" s="89" t="s">
        <v>483</v>
      </c>
      <c r="G368" s="98" t="s">
        <v>484</v>
      </c>
      <c r="H368" s="91" t="s">
        <v>485</v>
      </c>
      <c r="I368" s="138" t="s">
        <v>204</v>
      </c>
      <c r="J368" s="92">
        <v>346.09399999999999</v>
      </c>
      <c r="K368" s="93">
        <v>14</v>
      </c>
      <c r="L368" s="127"/>
      <c r="M368" s="89">
        <v>4</v>
      </c>
      <c r="N368" s="143">
        <v>24.721</v>
      </c>
      <c r="O368" s="95">
        <f>ROUND(Tabla1333[[#This Row],[Entrada ]]*Tabla1333[[#This Row],[Costo unitario   RD$]],2)</f>
        <v>0</v>
      </c>
      <c r="P368" s="95">
        <f>ROUND(Tabla1333[[#This Row],[Salida ]]*Tabla1333[[#This Row],[Costo unitario   RD$]],2)</f>
        <v>98.88</v>
      </c>
      <c r="Q368" s="96">
        <f>(Tabla1333[[#This Row],[Existencia ]]+Tabla1333[[#This Row],[Entrada ]]-Tabla1333[[#This Row],[Salida ]])</f>
        <v>10</v>
      </c>
      <c r="R368" s="97">
        <f t="shared" si="5"/>
        <v>247.21</v>
      </c>
    </row>
    <row r="369" spans="1:18" s="5" customFormat="1" ht="27" customHeight="1" x14ac:dyDescent="0.2">
      <c r="A369" s="1">
        <v>41</v>
      </c>
      <c r="B369" s="9">
        <v>173</v>
      </c>
      <c r="C369" s="87">
        <v>43896</v>
      </c>
      <c r="D369" s="99">
        <v>43896</v>
      </c>
      <c r="E369" s="89">
        <v>2079</v>
      </c>
      <c r="F369" s="89" t="s">
        <v>19</v>
      </c>
      <c r="G369" s="98" t="s">
        <v>399</v>
      </c>
      <c r="H369" s="91" t="s">
        <v>487</v>
      </c>
      <c r="I369" s="138" t="s">
        <v>204</v>
      </c>
      <c r="J369" s="92">
        <v>12616.560000000001</v>
      </c>
      <c r="K369" s="93">
        <v>297</v>
      </c>
      <c r="L369" s="127"/>
      <c r="M369" s="89"/>
      <c r="N369" s="143">
        <v>42.480000000000004</v>
      </c>
      <c r="O369" s="95">
        <f>ROUND(Tabla1333[[#This Row],[Entrada ]]*Tabla1333[[#This Row],[Costo unitario   RD$]],2)</f>
        <v>0</v>
      </c>
      <c r="P369" s="95">
        <f>ROUND(Tabla1333[[#This Row],[Salida ]]*Tabla1333[[#This Row],[Costo unitario   RD$]],2)</f>
        <v>0</v>
      </c>
      <c r="Q369" s="96">
        <f>(Tabla1333[[#This Row],[Existencia ]]+Tabla1333[[#This Row],[Entrada ]]-Tabla1333[[#This Row],[Salida ]])</f>
        <v>297</v>
      </c>
      <c r="R369" s="97">
        <f t="shared" si="5"/>
        <v>12616.560000000001</v>
      </c>
    </row>
    <row r="370" spans="1:18" s="5" customFormat="1" ht="27" customHeight="1" x14ac:dyDescent="0.2">
      <c r="A370" s="1">
        <v>42</v>
      </c>
      <c r="B370" s="9">
        <v>174</v>
      </c>
      <c r="C370" s="87" t="s">
        <v>408</v>
      </c>
      <c r="D370" s="99">
        <v>43892</v>
      </c>
      <c r="E370" s="89">
        <v>1022</v>
      </c>
      <c r="F370" s="89" t="s">
        <v>19</v>
      </c>
      <c r="G370" s="98" t="s">
        <v>399</v>
      </c>
      <c r="H370" s="91" t="s">
        <v>409</v>
      </c>
      <c r="I370" s="138" t="s">
        <v>204</v>
      </c>
      <c r="J370" s="92">
        <v>34935.552000000003</v>
      </c>
      <c r="K370" s="93">
        <v>10280</v>
      </c>
      <c r="L370" s="127"/>
      <c r="M370" s="89"/>
      <c r="N370" s="143">
        <v>3.3984000000000001</v>
      </c>
      <c r="O370" s="95">
        <f>ROUND(Tabla1333[[#This Row],[Entrada ]]*Tabla1333[[#This Row],[Costo unitario   RD$]],2)</f>
        <v>0</v>
      </c>
      <c r="P370" s="95">
        <f>ROUND(Tabla1333[[#This Row],[Salida ]]*Tabla1333[[#This Row],[Costo unitario   RD$]],2)</f>
        <v>0</v>
      </c>
      <c r="Q370" s="96">
        <f>(Tabla1333[[#This Row],[Existencia ]]+Tabla1333[[#This Row],[Entrada ]]-Tabla1333[[#This Row],[Salida ]])</f>
        <v>10280</v>
      </c>
      <c r="R370" s="97">
        <f t="shared" si="5"/>
        <v>34935.552000000003</v>
      </c>
    </row>
    <row r="371" spans="1:18" s="5" customFormat="1" ht="27" customHeight="1" x14ac:dyDescent="0.2">
      <c r="A371" s="1">
        <v>43</v>
      </c>
      <c r="B371" s="9">
        <v>175</v>
      </c>
      <c r="C371" s="87" t="s">
        <v>408</v>
      </c>
      <c r="D371" s="99">
        <v>43892</v>
      </c>
      <c r="E371" s="89">
        <v>1048</v>
      </c>
      <c r="F371" s="89" t="s">
        <v>26</v>
      </c>
      <c r="G371" s="98" t="s">
        <v>394</v>
      </c>
      <c r="H371" s="141" t="s">
        <v>427</v>
      </c>
      <c r="I371" s="138" t="s">
        <v>204</v>
      </c>
      <c r="J371" s="92">
        <v>555.81399999999996</v>
      </c>
      <c r="K371" s="93">
        <v>185</v>
      </c>
      <c r="L371" s="127"/>
      <c r="M371" s="89"/>
      <c r="N371" s="143">
        <v>3.0044</v>
      </c>
      <c r="O371" s="95">
        <f>ROUND(Tabla1333[[#This Row],[Entrada ]]*Tabla1333[[#This Row],[Costo unitario   RD$]],2)</f>
        <v>0</v>
      </c>
      <c r="P371" s="95">
        <f>ROUND(Tabla1333[[#This Row],[Salida ]]*Tabla1333[[#This Row],[Costo unitario   RD$]],2)</f>
        <v>0</v>
      </c>
      <c r="Q371" s="96">
        <f>(Tabla1333[[#This Row],[Existencia ]]+Tabla1333[[#This Row],[Entrada ]]-Tabla1333[[#This Row],[Salida ]])</f>
        <v>185</v>
      </c>
      <c r="R371" s="97">
        <f t="shared" si="5"/>
        <v>555.81399999999996</v>
      </c>
    </row>
    <row r="372" spans="1:18" s="5" customFormat="1" ht="28.5" customHeight="1" x14ac:dyDescent="0.2">
      <c r="A372" s="1">
        <v>44</v>
      </c>
      <c r="B372" s="9">
        <v>176</v>
      </c>
      <c r="C372" s="87" t="s">
        <v>408</v>
      </c>
      <c r="D372" s="99">
        <v>43892</v>
      </c>
      <c r="E372" s="89">
        <v>1049</v>
      </c>
      <c r="F372" s="89" t="s">
        <v>26</v>
      </c>
      <c r="G372" s="98" t="s">
        <v>394</v>
      </c>
      <c r="H372" s="141" t="s">
        <v>429</v>
      </c>
      <c r="I372" s="138" t="s">
        <v>204</v>
      </c>
      <c r="J372" s="92">
        <v>2468.3900799999997</v>
      </c>
      <c r="K372" s="93">
        <v>452</v>
      </c>
      <c r="L372" s="127"/>
      <c r="M372" s="89"/>
      <c r="N372" s="143">
        <v>5.4610399999999997</v>
      </c>
      <c r="O372" s="95">
        <f>ROUND(Tabla1333[[#This Row],[Entrada ]]*Tabla1333[[#This Row],[Costo unitario   RD$]],2)</f>
        <v>0</v>
      </c>
      <c r="P372" s="95">
        <f>ROUND(Tabla1333[[#This Row],[Salida ]]*Tabla1333[[#This Row],[Costo unitario   RD$]],2)</f>
        <v>0</v>
      </c>
      <c r="Q372" s="96">
        <f>(Tabla1333[[#This Row],[Existencia ]]+Tabla1333[[#This Row],[Entrada ]]-Tabla1333[[#This Row],[Salida ]])</f>
        <v>452</v>
      </c>
      <c r="R372" s="97">
        <f t="shared" si="5"/>
        <v>2468.3900799999997</v>
      </c>
    </row>
    <row r="373" spans="1:18" s="5" customFormat="1" ht="28.5" customHeight="1" x14ac:dyDescent="0.2">
      <c r="A373" s="1">
        <v>48</v>
      </c>
      <c r="B373" s="9">
        <v>178</v>
      </c>
      <c r="C373" s="87" t="s">
        <v>408</v>
      </c>
      <c r="D373" s="99">
        <v>43892</v>
      </c>
      <c r="E373" s="89">
        <v>2001</v>
      </c>
      <c r="F373" s="89" t="s">
        <v>19</v>
      </c>
      <c r="G373" s="98" t="s">
        <v>399</v>
      </c>
      <c r="H373" s="91" t="s">
        <v>436</v>
      </c>
      <c r="I373" s="138" t="s">
        <v>204</v>
      </c>
      <c r="J373" s="92">
        <v>1590</v>
      </c>
      <c r="K373" s="93">
        <v>20</v>
      </c>
      <c r="L373" s="127"/>
      <c r="M373" s="89"/>
      <c r="N373" s="143">
        <v>79.5</v>
      </c>
      <c r="O373" s="95">
        <f>ROUND(Tabla1333[[#This Row],[Entrada ]]*Tabla1333[[#This Row],[Costo unitario   RD$]],2)</f>
        <v>0</v>
      </c>
      <c r="P373" s="95">
        <f>ROUND(Tabla1333[[#This Row],[Salida ]]*Tabla1333[[#This Row],[Costo unitario   RD$]],2)</f>
        <v>0</v>
      </c>
      <c r="Q373" s="96">
        <f>(Tabla1333[[#This Row],[Existencia ]]+Tabla1333[[#This Row],[Entrada ]]-Tabla1333[[#This Row],[Salida ]])</f>
        <v>20</v>
      </c>
      <c r="R373" s="97">
        <f t="shared" si="5"/>
        <v>1590</v>
      </c>
    </row>
    <row r="374" spans="1:18" s="5" customFormat="1" ht="28.5" customHeight="1" x14ac:dyDescent="0.2">
      <c r="A374" s="1">
        <v>49</v>
      </c>
      <c r="B374" s="9">
        <v>179</v>
      </c>
      <c r="C374" s="87" t="s">
        <v>408</v>
      </c>
      <c r="D374" s="99">
        <v>43892</v>
      </c>
      <c r="E374" s="89">
        <v>2022</v>
      </c>
      <c r="F374" s="89" t="s">
        <v>446</v>
      </c>
      <c r="G374" s="98" t="s">
        <v>447</v>
      </c>
      <c r="H374" s="91" t="s">
        <v>448</v>
      </c>
      <c r="I374" s="138" t="s">
        <v>204</v>
      </c>
      <c r="J374" s="92">
        <v>5482.3743999999997</v>
      </c>
      <c r="K374" s="93">
        <v>32</v>
      </c>
      <c r="L374" s="127"/>
      <c r="M374" s="89">
        <v>15</v>
      </c>
      <c r="N374" s="143">
        <v>171.32419999999999</v>
      </c>
      <c r="O374" s="95">
        <f>ROUND(Tabla1333[[#This Row],[Entrada ]]*Tabla1333[[#This Row],[Costo unitario   RD$]],2)</f>
        <v>0</v>
      </c>
      <c r="P374" s="95">
        <f>ROUND(Tabla1333[[#This Row],[Salida ]]*Tabla1333[[#This Row],[Costo unitario   RD$]],2)</f>
        <v>2569.86</v>
      </c>
      <c r="Q374" s="96">
        <f>(Tabla1333[[#This Row],[Existencia ]]+Tabla1333[[#This Row],[Entrada ]]-Tabla1333[[#This Row],[Salida ]])</f>
        <v>17</v>
      </c>
      <c r="R374" s="97">
        <f t="shared" si="5"/>
        <v>2912.5113999999999</v>
      </c>
    </row>
    <row r="375" spans="1:18" s="5" customFormat="1" ht="28.5" customHeight="1" x14ac:dyDescent="0.2">
      <c r="A375" s="1">
        <v>51</v>
      </c>
      <c r="B375" s="9">
        <v>181</v>
      </c>
      <c r="C375" s="87" t="s">
        <v>408</v>
      </c>
      <c r="D375" s="99">
        <v>43892</v>
      </c>
      <c r="E375" s="89">
        <v>2061</v>
      </c>
      <c r="F375" s="89" t="s">
        <v>449</v>
      </c>
      <c r="G375" s="98" t="s">
        <v>399</v>
      </c>
      <c r="H375" s="91" t="s">
        <v>471</v>
      </c>
      <c r="I375" s="138" t="s">
        <v>204</v>
      </c>
      <c r="J375" s="92">
        <v>99539.419200000004</v>
      </c>
      <c r="K375" s="93">
        <v>2470</v>
      </c>
      <c r="L375" s="127"/>
      <c r="M375" s="89"/>
      <c r="N375" s="143">
        <v>40.29936</v>
      </c>
      <c r="O375" s="95">
        <f>ROUND(Tabla1333[[#This Row],[Entrada ]]*Tabla1333[[#This Row],[Costo unitario   RD$]],2)</f>
        <v>0</v>
      </c>
      <c r="P375" s="95">
        <f>ROUND(Tabla1333[[#This Row],[Salida ]]*Tabla1333[[#This Row],[Costo unitario   RD$]],2)</f>
        <v>0</v>
      </c>
      <c r="Q375" s="96">
        <f>(Tabla1333[[#This Row],[Existencia ]]+Tabla1333[[#This Row],[Entrada ]]-Tabla1333[[#This Row],[Salida ]])</f>
        <v>2470</v>
      </c>
      <c r="R375" s="97">
        <f t="shared" si="5"/>
        <v>99539.419200000004</v>
      </c>
    </row>
    <row r="376" spans="1:18" s="5" customFormat="1" ht="27" customHeight="1" x14ac:dyDescent="0.2">
      <c r="A376" s="1">
        <v>52</v>
      </c>
      <c r="B376" s="9">
        <v>182</v>
      </c>
      <c r="C376" s="87" t="s">
        <v>408</v>
      </c>
      <c r="D376" s="99">
        <v>43892</v>
      </c>
      <c r="E376" s="89">
        <v>2062</v>
      </c>
      <c r="F376" s="89" t="s">
        <v>449</v>
      </c>
      <c r="G376" s="98" t="s">
        <v>399</v>
      </c>
      <c r="H376" s="91" t="s">
        <v>473</v>
      </c>
      <c r="I376" s="138" t="s">
        <v>204</v>
      </c>
      <c r="J376" s="92">
        <v>61806.512000000002</v>
      </c>
      <c r="K376" s="93">
        <v>1405</v>
      </c>
      <c r="L376" s="127"/>
      <c r="M376" s="89"/>
      <c r="N376" s="143">
        <v>43.990400000000001</v>
      </c>
      <c r="O376" s="95">
        <f>ROUND(Tabla1333[[#This Row],[Entrada ]]*Tabla1333[[#This Row],[Costo unitario   RD$]],2)</f>
        <v>0</v>
      </c>
      <c r="P376" s="95">
        <f>ROUND(Tabla1333[[#This Row],[Salida ]]*Tabla1333[[#This Row],[Costo unitario   RD$]],2)</f>
        <v>0</v>
      </c>
      <c r="Q376" s="96">
        <f>(Tabla1333[[#This Row],[Existencia ]]+Tabla1333[[#This Row],[Entrada ]]-Tabla1333[[#This Row],[Salida ]])</f>
        <v>1405</v>
      </c>
      <c r="R376" s="97">
        <f t="shared" si="5"/>
        <v>61806.512000000002</v>
      </c>
    </row>
    <row r="377" spans="1:18" s="5" customFormat="1" ht="27" customHeight="1" x14ac:dyDescent="0.2">
      <c r="A377" s="1">
        <v>54</v>
      </c>
      <c r="B377" s="9">
        <v>183</v>
      </c>
      <c r="C377" s="87" t="s">
        <v>408</v>
      </c>
      <c r="D377" s="99">
        <v>43892</v>
      </c>
      <c r="E377" s="89">
        <v>2083</v>
      </c>
      <c r="F377" s="89" t="s">
        <v>449</v>
      </c>
      <c r="G377" s="98" t="s">
        <v>399</v>
      </c>
      <c r="H377" s="91" t="s">
        <v>489</v>
      </c>
      <c r="I377" s="138" t="s">
        <v>204</v>
      </c>
      <c r="J377" s="92">
        <v>2292.64</v>
      </c>
      <c r="K377" s="93">
        <v>28</v>
      </c>
      <c r="L377" s="127"/>
      <c r="M377" s="89"/>
      <c r="N377" s="143">
        <v>81.88</v>
      </c>
      <c r="O377" s="95">
        <f>ROUND(Tabla1333[[#This Row],[Entrada ]]*Tabla1333[[#This Row],[Costo unitario   RD$]],2)</f>
        <v>0</v>
      </c>
      <c r="P377" s="95">
        <f>ROUND(Tabla1333[[#This Row],[Salida ]]*Tabla1333[[#This Row],[Costo unitario   RD$]],2)</f>
        <v>0</v>
      </c>
      <c r="Q377" s="96">
        <f>(Tabla1333[[#This Row],[Existencia ]]+Tabla1333[[#This Row],[Entrada ]]-Tabla1333[[#This Row],[Salida ]])</f>
        <v>28</v>
      </c>
      <c r="R377" s="97">
        <f t="shared" si="5"/>
        <v>2292.64</v>
      </c>
    </row>
    <row r="378" spans="1:18" s="5" customFormat="1" ht="26.25" customHeight="1" x14ac:dyDescent="0.2">
      <c r="A378" s="1">
        <v>56</v>
      </c>
      <c r="B378" s="9">
        <v>185</v>
      </c>
      <c r="C378" s="87" t="s">
        <v>545</v>
      </c>
      <c r="D378" s="99" t="s">
        <v>546</v>
      </c>
      <c r="E378" s="89">
        <v>4005</v>
      </c>
      <c r="F378" s="89" t="s">
        <v>32</v>
      </c>
      <c r="G378" s="98" t="s">
        <v>388</v>
      </c>
      <c r="H378" s="91" t="s">
        <v>547</v>
      </c>
      <c r="I378" s="138" t="s">
        <v>204</v>
      </c>
      <c r="J378" s="92">
        <v>844.78400000000011</v>
      </c>
      <c r="K378" s="93">
        <v>12</v>
      </c>
      <c r="L378" s="127"/>
      <c r="M378" s="89"/>
      <c r="N378" s="143">
        <v>70.398666666666671</v>
      </c>
      <c r="O378" s="95">
        <f>ROUND(Tabla1333[[#This Row],[Entrada ]]*Tabla1333[[#This Row],[Costo unitario   RD$]],2)</f>
        <v>0</v>
      </c>
      <c r="P378" s="95">
        <f>ROUND(Tabla1333[[#This Row],[Salida ]]*Tabla1333[[#This Row],[Costo unitario   RD$]],2)</f>
        <v>0</v>
      </c>
      <c r="Q378" s="96">
        <f>(Tabla1333[[#This Row],[Existencia ]]+Tabla1333[[#This Row],[Entrada ]]-Tabla1333[[#This Row],[Salida ]])</f>
        <v>12</v>
      </c>
      <c r="R378" s="97">
        <f t="shared" si="5"/>
        <v>844.78400000000011</v>
      </c>
    </row>
    <row r="379" spans="1:18" s="5" customFormat="1" ht="26.25" customHeight="1" x14ac:dyDescent="0.2">
      <c r="A379" s="1">
        <v>57</v>
      </c>
      <c r="B379" s="9">
        <v>186</v>
      </c>
      <c r="C379" s="87" t="s">
        <v>545</v>
      </c>
      <c r="D379" s="99" t="s">
        <v>546</v>
      </c>
      <c r="E379" s="89">
        <v>4024</v>
      </c>
      <c r="F379" s="89" t="s">
        <v>32</v>
      </c>
      <c r="G379" s="98" t="s">
        <v>388</v>
      </c>
      <c r="H379" s="91" t="s">
        <v>132</v>
      </c>
      <c r="I379" s="138" t="s">
        <v>204</v>
      </c>
      <c r="J379" s="92">
        <v>363.44</v>
      </c>
      <c r="K379" s="93">
        <v>1</v>
      </c>
      <c r="L379" s="127"/>
      <c r="M379" s="89"/>
      <c r="N379" s="143">
        <v>363.44</v>
      </c>
      <c r="O379" s="95">
        <f>ROUND(Tabla1333[[#This Row],[Entrada ]]*Tabla1333[[#This Row],[Costo unitario   RD$]],2)</f>
        <v>0</v>
      </c>
      <c r="P379" s="95">
        <f>ROUND(Tabla1333[[#This Row],[Salida ]]*Tabla1333[[#This Row],[Costo unitario   RD$]],2)</f>
        <v>0</v>
      </c>
      <c r="Q379" s="96">
        <f>(Tabla1333[[#This Row],[Existencia ]]+Tabla1333[[#This Row],[Entrada ]]-Tabla1333[[#This Row],[Salida ]])</f>
        <v>1</v>
      </c>
      <c r="R379" s="97">
        <f t="shared" si="5"/>
        <v>363.44</v>
      </c>
    </row>
    <row r="380" spans="1:18" s="5" customFormat="1" ht="26.25" customHeight="1" x14ac:dyDescent="0.2">
      <c r="A380" s="1">
        <v>58</v>
      </c>
      <c r="B380" s="9">
        <v>187</v>
      </c>
      <c r="C380" s="87" t="s">
        <v>398</v>
      </c>
      <c r="D380" s="99">
        <v>43837</v>
      </c>
      <c r="E380" s="89">
        <v>1014</v>
      </c>
      <c r="F380" s="89" t="s">
        <v>19</v>
      </c>
      <c r="G380" s="98" t="s">
        <v>399</v>
      </c>
      <c r="H380" s="91" t="s">
        <v>400</v>
      </c>
      <c r="I380" s="138" t="s">
        <v>204</v>
      </c>
      <c r="J380" s="92">
        <v>15343.900000000001</v>
      </c>
      <c r="K380" s="93">
        <v>3770</v>
      </c>
      <c r="L380" s="127"/>
      <c r="M380" s="89"/>
      <c r="N380" s="143">
        <v>4.07</v>
      </c>
      <c r="O380" s="95">
        <f>ROUND(Tabla1333[[#This Row],[Entrada ]]*Tabla1333[[#This Row],[Costo unitario   RD$]],2)</f>
        <v>0</v>
      </c>
      <c r="P380" s="95">
        <f>ROUND(Tabla1333[[#This Row],[Salida ]]*Tabla1333[[#This Row],[Costo unitario   RD$]],2)</f>
        <v>0</v>
      </c>
      <c r="Q380" s="96">
        <f>(Tabla1333[[#This Row],[Existencia ]]+Tabla1333[[#This Row],[Entrada ]]-Tabla1333[[#This Row],[Salida ]])</f>
        <v>3770</v>
      </c>
      <c r="R380" s="97">
        <f t="shared" si="5"/>
        <v>15343.900000000001</v>
      </c>
    </row>
    <row r="381" spans="1:18" s="5" customFormat="1" ht="26.25" customHeight="1" x14ac:dyDescent="0.2">
      <c r="A381" s="1">
        <v>60</v>
      </c>
      <c r="B381" s="9">
        <v>188</v>
      </c>
      <c r="C381" s="87" t="s">
        <v>398</v>
      </c>
      <c r="D381" s="99">
        <v>43837</v>
      </c>
      <c r="E381" s="89">
        <v>1015</v>
      </c>
      <c r="F381" s="89" t="s">
        <v>19</v>
      </c>
      <c r="G381" s="98" t="s">
        <v>399</v>
      </c>
      <c r="H381" s="91" t="s">
        <v>403</v>
      </c>
      <c r="I381" s="138" t="s">
        <v>204</v>
      </c>
      <c r="J381" s="92">
        <v>2941.44</v>
      </c>
      <c r="K381" s="93">
        <v>766</v>
      </c>
      <c r="L381" s="127"/>
      <c r="M381" s="89"/>
      <c r="N381" s="143">
        <v>3.84</v>
      </c>
      <c r="O381" s="95">
        <f>ROUND(Tabla1333[[#This Row],[Entrada ]]*Tabla1333[[#This Row],[Costo unitario   RD$]],2)</f>
        <v>0</v>
      </c>
      <c r="P381" s="95">
        <f>ROUND(Tabla1333[[#This Row],[Salida ]]*Tabla1333[[#This Row],[Costo unitario   RD$]],2)</f>
        <v>0</v>
      </c>
      <c r="Q381" s="96">
        <f>(Tabla1333[[#This Row],[Existencia ]]+Tabla1333[[#This Row],[Entrada ]]-Tabla1333[[#This Row],[Salida ]])</f>
        <v>766</v>
      </c>
      <c r="R381" s="97">
        <f t="shared" si="5"/>
        <v>2941.44</v>
      </c>
    </row>
    <row r="382" spans="1:18" s="5" customFormat="1" ht="26.25" customHeight="1" x14ac:dyDescent="0.2">
      <c r="A382" s="1">
        <v>61</v>
      </c>
      <c r="B382" s="9">
        <v>189</v>
      </c>
      <c r="C382" s="87" t="s">
        <v>398</v>
      </c>
      <c r="D382" s="99">
        <v>43837</v>
      </c>
      <c r="E382" s="89">
        <v>1020</v>
      </c>
      <c r="F382" s="89" t="s">
        <v>19</v>
      </c>
      <c r="G382" s="98" t="s">
        <v>399</v>
      </c>
      <c r="H382" s="141" t="s">
        <v>405</v>
      </c>
      <c r="I382" s="138" t="s">
        <v>204</v>
      </c>
      <c r="J382" s="92">
        <v>17724.190000000002</v>
      </c>
      <c r="K382" s="93">
        <v>13655</v>
      </c>
      <c r="L382" s="127"/>
      <c r="M382" s="89"/>
      <c r="N382" s="143">
        <v>1.298</v>
      </c>
      <c r="O382" s="95">
        <f>ROUND(Tabla1333[[#This Row],[Entrada ]]*Tabla1333[[#This Row],[Costo unitario   RD$]],2)</f>
        <v>0</v>
      </c>
      <c r="P382" s="95">
        <f>ROUND(Tabla1333[[#This Row],[Salida ]]*Tabla1333[[#This Row],[Costo unitario   RD$]],2)</f>
        <v>0</v>
      </c>
      <c r="Q382" s="96">
        <f>(Tabla1333[[#This Row],[Existencia ]]+Tabla1333[[#This Row],[Entrada ]]-Tabla1333[[#This Row],[Salida ]])</f>
        <v>13655</v>
      </c>
      <c r="R382" s="97">
        <f t="shared" si="5"/>
        <v>17724.190000000002</v>
      </c>
    </row>
    <row r="383" spans="1:18" s="5" customFormat="1" ht="26.25" customHeight="1" x14ac:dyDescent="0.2">
      <c r="A383" s="1">
        <v>62</v>
      </c>
      <c r="B383" s="9">
        <v>190</v>
      </c>
      <c r="C383" s="87" t="s">
        <v>398</v>
      </c>
      <c r="D383" s="99">
        <v>43837</v>
      </c>
      <c r="E383" s="89">
        <v>1025</v>
      </c>
      <c r="F383" s="9" t="s">
        <v>19</v>
      </c>
      <c r="G383" s="98" t="s">
        <v>399</v>
      </c>
      <c r="H383" s="91" t="s">
        <v>412</v>
      </c>
      <c r="I383" s="138" t="s">
        <v>204</v>
      </c>
      <c r="J383" s="92">
        <v>8934.0159999999996</v>
      </c>
      <c r="K383" s="93">
        <v>11648</v>
      </c>
      <c r="L383" s="127"/>
      <c r="M383" s="89">
        <v>500</v>
      </c>
      <c r="N383" s="143">
        <v>0.76700000000000002</v>
      </c>
      <c r="O383" s="95">
        <f>ROUND(Tabla1333[[#This Row],[Entrada ]]*Tabla1333[[#This Row],[Costo unitario   RD$]],2)</f>
        <v>0</v>
      </c>
      <c r="P383" s="95">
        <f>ROUND(Tabla1333[[#This Row],[Salida ]]*Tabla1333[[#This Row],[Costo unitario   RD$]],2)</f>
        <v>383.5</v>
      </c>
      <c r="Q383" s="96">
        <f>(Tabla1333[[#This Row],[Existencia ]]+Tabla1333[[#This Row],[Entrada ]]-Tabla1333[[#This Row],[Salida ]])</f>
        <v>11148</v>
      </c>
      <c r="R383" s="97">
        <f t="shared" si="5"/>
        <v>8550.5159999999996</v>
      </c>
    </row>
    <row r="384" spans="1:18" s="5" customFormat="1" ht="26.25" customHeight="1" x14ac:dyDescent="0.2">
      <c r="A384" s="1">
        <v>66</v>
      </c>
      <c r="B384" s="9">
        <v>192</v>
      </c>
      <c r="C384" s="87" t="s">
        <v>398</v>
      </c>
      <c r="D384" s="99">
        <v>43837</v>
      </c>
      <c r="E384" s="9">
        <v>1028</v>
      </c>
      <c r="F384" s="9" t="s">
        <v>19</v>
      </c>
      <c r="G384" s="98" t="s">
        <v>399</v>
      </c>
      <c r="H384" s="141" t="s">
        <v>418</v>
      </c>
      <c r="I384" s="138" t="s">
        <v>204</v>
      </c>
      <c r="J384" s="92">
        <v>1144.32</v>
      </c>
      <c r="K384" s="93">
        <v>298</v>
      </c>
      <c r="L384" s="127"/>
      <c r="M384" s="89">
        <v>12</v>
      </c>
      <c r="N384" s="143">
        <v>3.84</v>
      </c>
      <c r="O384" s="95">
        <f>ROUND(Tabla1333[[#This Row],[Entrada ]]*Tabla1333[[#This Row],[Costo unitario   RD$]],2)</f>
        <v>0</v>
      </c>
      <c r="P384" s="95">
        <f>ROUND(Tabla1333[[#This Row],[Salida ]]*Tabla1333[[#This Row],[Costo unitario   RD$]],2)</f>
        <v>46.08</v>
      </c>
      <c r="Q384" s="96">
        <f>(Tabla1333[[#This Row],[Existencia ]]+Tabla1333[[#This Row],[Entrada ]]-Tabla1333[[#This Row],[Salida ]])</f>
        <v>286</v>
      </c>
      <c r="R384" s="97">
        <f t="shared" si="5"/>
        <v>1098.24</v>
      </c>
    </row>
    <row r="385" spans="1:18" s="5" customFormat="1" ht="26.25" customHeight="1" x14ac:dyDescent="0.2">
      <c r="A385" s="1">
        <v>67</v>
      </c>
      <c r="B385" s="9">
        <v>193</v>
      </c>
      <c r="C385" s="87" t="s">
        <v>398</v>
      </c>
      <c r="D385" s="99">
        <v>43837</v>
      </c>
      <c r="E385" s="89">
        <v>1079</v>
      </c>
      <c r="F385" s="89" t="s">
        <v>19</v>
      </c>
      <c r="G385" s="98" t="s">
        <v>399</v>
      </c>
      <c r="H385" s="91" t="s">
        <v>435</v>
      </c>
      <c r="I385" s="9" t="s">
        <v>224</v>
      </c>
      <c r="J385" s="92">
        <v>6112.4</v>
      </c>
      <c r="K385" s="93">
        <v>4</v>
      </c>
      <c r="L385" s="127"/>
      <c r="M385" s="89"/>
      <c r="N385" s="143">
        <v>1528.1</v>
      </c>
      <c r="O385" s="95">
        <f>ROUND(Tabla1333[[#This Row],[Entrada ]]*Tabla1333[[#This Row],[Costo unitario   RD$]],2)</f>
        <v>0</v>
      </c>
      <c r="P385" s="95">
        <f>ROUND(Tabla1333[[#This Row],[Salida ]]*Tabla1333[[#This Row],[Costo unitario   RD$]],2)</f>
        <v>0</v>
      </c>
      <c r="Q385" s="96">
        <f>(Tabla1333[[#This Row],[Existencia ]]+Tabla1333[[#This Row],[Entrada ]]-Tabla1333[[#This Row],[Salida ]])</f>
        <v>4</v>
      </c>
      <c r="R385" s="97">
        <f t="shared" si="5"/>
        <v>6112.4</v>
      </c>
    </row>
    <row r="386" spans="1:18" s="5" customFormat="1" ht="26.25" customHeight="1" x14ac:dyDescent="0.2">
      <c r="A386" s="1">
        <v>68</v>
      </c>
      <c r="B386" s="9">
        <v>194</v>
      </c>
      <c r="C386" s="87" t="s">
        <v>398</v>
      </c>
      <c r="D386" s="99">
        <v>43837</v>
      </c>
      <c r="E386" s="89">
        <v>2002</v>
      </c>
      <c r="F386" s="89" t="s">
        <v>19</v>
      </c>
      <c r="G386" s="98" t="s">
        <v>399</v>
      </c>
      <c r="H386" s="91" t="s">
        <v>437</v>
      </c>
      <c r="I386" s="138" t="s">
        <v>204</v>
      </c>
      <c r="J386" s="92">
        <v>3633.75</v>
      </c>
      <c r="K386" s="93">
        <v>969</v>
      </c>
      <c r="L386" s="127"/>
      <c r="M386" s="89">
        <v>121</v>
      </c>
      <c r="N386" s="143">
        <v>3.75</v>
      </c>
      <c r="O386" s="95">
        <f>ROUND(Tabla1333[[#This Row],[Entrada ]]*Tabla1333[[#This Row],[Costo unitario   RD$]],2)</f>
        <v>0</v>
      </c>
      <c r="P386" s="95">
        <f>ROUND(Tabla1333[[#This Row],[Salida ]]*Tabla1333[[#This Row],[Costo unitario   RD$]],2)</f>
        <v>453.75</v>
      </c>
      <c r="Q386" s="96">
        <f>(Tabla1333[[#This Row],[Existencia ]]+Tabla1333[[#This Row],[Entrada ]]-Tabla1333[[#This Row],[Salida ]])</f>
        <v>848</v>
      </c>
      <c r="R386" s="97">
        <f t="shared" si="5"/>
        <v>3180</v>
      </c>
    </row>
    <row r="387" spans="1:18" s="5" customFormat="1" ht="26.25" customHeight="1" x14ac:dyDescent="0.2">
      <c r="A387" s="1">
        <v>69</v>
      </c>
      <c r="B387" s="9">
        <v>195</v>
      </c>
      <c r="C387" s="87" t="s">
        <v>398</v>
      </c>
      <c r="D387" s="99">
        <v>43837</v>
      </c>
      <c r="E387" s="89">
        <v>2004</v>
      </c>
      <c r="F387" s="9" t="s">
        <v>19</v>
      </c>
      <c r="G387" s="98" t="s">
        <v>399</v>
      </c>
      <c r="H387" s="91" t="s">
        <v>440</v>
      </c>
      <c r="I387" s="138" t="s">
        <v>204</v>
      </c>
      <c r="J387" s="92">
        <v>5728</v>
      </c>
      <c r="K387" s="93">
        <v>358</v>
      </c>
      <c r="L387" s="127"/>
      <c r="M387" s="89"/>
      <c r="N387" s="143">
        <v>16</v>
      </c>
      <c r="O387" s="95">
        <f>ROUND(Tabla1333[[#This Row],[Entrada ]]*Tabla1333[[#This Row],[Costo unitario   RD$]],2)</f>
        <v>0</v>
      </c>
      <c r="P387" s="95">
        <f>ROUND(Tabla1333[[#This Row],[Salida ]]*Tabla1333[[#This Row],[Costo unitario   RD$]],2)</f>
        <v>0</v>
      </c>
      <c r="Q387" s="96">
        <f>(Tabla1333[[#This Row],[Existencia ]]+Tabla1333[[#This Row],[Entrada ]]-Tabla1333[[#This Row],[Salida ]])</f>
        <v>358</v>
      </c>
      <c r="R387" s="97">
        <f t="shared" si="5"/>
        <v>5728</v>
      </c>
    </row>
    <row r="388" spans="1:18" s="5" customFormat="1" ht="26.25" customHeight="1" x14ac:dyDescent="0.2">
      <c r="A388" s="1">
        <v>70</v>
      </c>
      <c r="B388" s="9">
        <v>196</v>
      </c>
      <c r="C388" s="87" t="s">
        <v>398</v>
      </c>
      <c r="D388" s="99">
        <v>43837</v>
      </c>
      <c r="E388" s="89">
        <v>2066</v>
      </c>
      <c r="F388" s="89" t="s">
        <v>477</v>
      </c>
      <c r="G388" s="98" t="s">
        <v>478</v>
      </c>
      <c r="H388" s="91" t="s">
        <v>479</v>
      </c>
      <c r="I388" s="138" t="s">
        <v>204</v>
      </c>
      <c r="J388" s="92">
        <v>4077.9700000000003</v>
      </c>
      <c r="K388" s="93">
        <v>3211</v>
      </c>
      <c r="L388" s="127"/>
      <c r="M388" s="89"/>
      <c r="N388" s="143">
        <v>1.27</v>
      </c>
      <c r="O388" s="95">
        <f>ROUND(Tabla1333[[#This Row],[Entrada ]]*Tabla1333[[#This Row],[Costo unitario   RD$]],2)</f>
        <v>0</v>
      </c>
      <c r="P388" s="95">
        <f>ROUND(Tabla1333[[#This Row],[Salida ]]*Tabla1333[[#This Row],[Costo unitario   RD$]],2)</f>
        <v>0</v>
      </c>
      <c r="Q388" s="96">
        <f>(Tabla1333[[#This Row],[Existencia ]]+Tabla1333[[#This Row],[Entrada ]]-Tabla1333[[#This Row],[Salida ]])</f>
        <v>3211</v>
      </c>
      <c r="R388" s="97">
        <f t="shared" si="5"/>
        <v>4077.9700000000003</v>
      </c>
    </row>
    <row r="389" spans="1:18" s="5" customFormat="1" ht="26.25" customHeight="1" x14ac:dyDescent="0.2">
      <c r="A389" s="1">
        <v>71</v>
      </c>
      <c r="B389" s="9">
        <v>197</v>
      </c>
      <c r="C389" s="87" t="s">
        <v>398</v>
      </c>
      <c r="D389" s="99">
        <v>43837</v>
      </c>
      <c r="E389" s="89">
        <v>2071</v>
      </c>
      <c r="F389" s="89" t="s">
        <v>19</v>
      </c>
      <c r="G389" s="98" t="s">
        <v>399</v>
      </c>
      <c r="H389" s="91" t="s">
        <v>482</v>
      </c>
      <c r="I389" s="138" t="s">
        <v>204</v>
      </c>
      <c r="J389" s="92">
        <v>20235</v>
      </c>
      <c r="K389" s="93">
        <v>5396</v>
      </c>
      <c r="L389" s="127"/>
      <c r="M389" s="89">
        <v>498</v>
      </c>
      <c r="N389" s="143">
        <v>3.75</v>
      </c>
      <c r="O389" s="95">
        <f>ROUND(Tabla1333[[#This Row],[Entrada ]]*Tabla1333[[#This Row],[Costo unitario   RD$]],2)</f>
        <v>0</v>
      </c>
      <c r="P389" s="95">
        <f>ROUND(Tabla1333[[#This Row],[Salida ]]*Tabla1333[[#This Row],[Costo unitario   RD$]],2)</f>
        <v>1867.5</v>
      </c>
      <c r="Q389" s="96">
        <f>(Tabla1333[[#This Row],[Existencia ]]+Tabla1333[[#This Row],[Entrada ]]-Tabla1333[[#This Row],[Salida ]])</f>
        <v>4898</v>
      </c>
      <c r="R389" s="97">
        <f t="shared" si="5"/>
        <v>18367.5</v>
      </c>
    </row>
    <row r="390" spans="1:18" ht="26.25" customHeight="1" x14ac:dyDescent="0.2">
      <c r="A390" s="1">
        <v>73</v>
      </c>
      <c r="B390" s="9">
        <v>199</v>
      </c>
      <c r="C390" s="87" t="s">
        <v>398</v>
      </c>
      <c r="D390" s="99">
        <v>43837</v>
      </c>
      <c r="E390" s="89">
        <v>2081</v>
      </c>
      <c r="F390" s="89" t="s">
        <v>19</v>
      </c>
      <c r="G390" s="98" t="s">
        <v>399</v>
      </c>
      <c r="H390" s="91" t="s">
        <v>488</v>
      </c>
      <c r="I390" s="138" t="s">
        <v>204</v>
      </c>
      <c r="J390" s="92">
        <v>2619.6000000000004</v>
      </c>
      <c r="K390" s="93">
        <v>12</v>
      </c>
      <c r="L390" s="127"/>
      <c r="M390" s="89">
        <v>2</v>
      </c>
      <c r="N390" s="143">
        <v>218.3</v>
      </c>
      <c r="O390" s="95">
        <f>ROUND(Tabla1333[[#This Row],[Entrada ]]*Tabla1333[[#This Row],[Costo unitario   RD$]],2)</f>
        <v>0</v>
      </c>
      <c r="P390" s="95">
        <f>ROUND(Tabla1333[[#This Row],[Salida ]]*Tabla1333[[#This Row],[Costo unitario   RD$]],2)</f>
        <v>436.6</v>
      </c>
      <c r="Q390" s="96">
        <f>(Tabla1333[[#This Row],[Existencia ]]+Tabla1333[[#This Row],[Entrada ]]-Tabla1333[[#This Row],[Salida ]])</f>
        <v>10</v>
      </c>
      <c r="R390" s="97">
        <f t="shared" si="5"/>
        <v>2183</v>
      </c>
    </row>
    <row r="391" spans="1:18" ht="26.25" customHeight="1" x14ac:dyDescent="0.2">
      <c r="A391" s="1">
        <v>74</v>
      </c>
      <c r="B391" s="9">
        <v>200</v>
      </c>
      <c r="C391" s="87" t="s">
        <v>398</v>
      </c>
      <c r="D391" s="99">
        <v>43837</v>
      </c>
      <c r="E391" s="89">
        <v>2035</v>
      </c>
      <c r="F391" s="89" t="s">
        <v>19</v>
      </c>
      <c r="G391" s="98" t="s">
        <v>399</v>
      </c>
      <c r="H391" s="91" t="s">
        <v>460</v>
      </c>
      <c r="I391" s="138" t="s">
        <v>204</v>
      </c>
      <c r="J391" s="92">
        <v>2492.16</v>
      </c>
      <c r="K391" s="93">
        <v>24</v>
      </c>
      <c r="L391" s="127"/>
      <c r="M391" s="89">
        <v>1</v>
      </c>
      <c r="N391" s="143">
        <v>103.84</v>
      </c>
      <c r="O391" s="95">
        <f>ROUND(Tabla1333[[#This Row],[Entrada ]]*Tabla1333[[#This Row],[Costo unitario   RD$]],2)</f>
        <v>0</v>
      </c>
      <c r="P391" s="95">
        <f>ROUND(Tabla1333[[#This Row],[Salida ]]*Tabla1333[[#This Row],[Costo unitario   RD$]],2)</f>
        <v>103.84</v>
      </c>
      <c r="Q391" s="96">
        <f>(Tabla1333[[#This Row],[Existencia ]]+Tabla1333[[#This Row],[Entrada ]]-Tabla1333[[#This Row],[Salida ]])</f>
        <v>23</v>
      </c>
      <c r="R391" s="97">
        <f t="shared" si="5"/>
        <v>2388.3200000000002</v>
      </c>
    </row>
    <row r="392" spans="1:18" ht="26.25" customHeight="1" x14ac:dyDescent="0.2">
      <c r="A392" s="1">
        <v>78</v>
      </c>
      <c r="B392" s="9">
        <v>202</v>
      </c>
      <c r="C392" s="87" t="s">
        <v>398</v>
      </c>
      <c r="D392" s="99">
        <v>44075</v>
      </c>
      <c r="E392" s="89">
        <v>4032</v>
      </c>
      <c r="F392" s="89" t="s">
        <v>32</v>
      </c>
      <c r="G392" s="98" t="s">
        <v>388</v>
      </c>
      <c r="H392" s="91" t="s">
        <v>570</v>
      </c>
      <c r="I392" s="138" t="s">
        <v>571</v>
      </c>
      <c r="J392" s="92">
        <v>13221.900000000001</v>
      </c>
      <c r="K392" s="93">
        <v>27</v>
      </c>
      <c r="L392" s="127"/>
      <c r="M392" s="89"/>
      <c r="N392" s="143">
        <v>489.70000000000005</v>
      </c>
      <c r="O392" s="95">
        <f>ROUND(Tabla1333[[#This Row],[Entrada ]]*Tabla1333[[#This Row],[Costo unitario   RD$]],2)</f>
        <v>0</v>
      </c>
      <c r="P392" s="95">
        <f>ROUND(Tabla1333[[#This Row],[Salida ]]*Tabla1333[[#This Row],[Costo unitario   RD$]],2)</f>
        <v>0</v>
      </c>
      <c r="Q392" s="96">
        <f>(Tabla1333[[#This Row],[Existencia ]]+Tabla1333[[#This Row],[Entrada ]]-Tabla1333[[#This Row],[Salida ]])</f>
        <v>27</v>
      </c>
      <c r="R392" s="97">
        <f t="shared" si="5"/>
        <v>13221.900000000001</v>
      </c>
    </row>
    <row r="393" spans="1:18" ht="26.25" customHeight="1" x14ac:dyDescent="0.2">
      <c r="A393" s="1">
        <v>79</v>
      </c>
      <c r="B393" s="9">
        <v>203</v>
      </c>
      <c r="C393" s="87" t="s">
        <v>398</v>
      </c>
      <c r="D393" s="99">
        <v>44075</v>
      </c>
      <c r="E393" s="89">
        <v>4082</v>
      </c>
      <c r="F393" s="89" t="s">
        <v>32</v>
      </c>
      <c r="G393" s="98" t="s">
        <v>388</v>
      </c>
      <c r="H393" s="91" t="s">
        <v>591</v>
      </c>
      <c r="I393" s="138" t="s">
        <v>204</v>
      </c>
      <c r="J393" s="92">
        <v>332.76</v>
      </c>
      <c r="K393" s="93">
        <v>6</v>
      </c>
      <c r="L393" s="127"/>
      <c r="M393" s="89"/>
      <c r="N393" s="143">
        <v>55.46</v>
      </c>
      <c r="O393" s="95">
        <f>ROUND(Tabla1333[[#This Row],[Entrada ]]*Tabla1333[[#This Row],[Costo unitario   RD$]],2)</f>
        <v>0</v>
      </c>
      <c r="P393" s="95">
        <f>ROUND(Tabla1333[[#This Row],[Salida ]]*Tabla1333[[#This Row],[Costo unitario   RD$]],2)</f>
        <v>0</v>
      </c>
      <c r="Q393" s="96">
        <f>(Tabla1333[[#This Row],[Existencia ]]+Tabla1333[[#This Row],[Entrada ]]-Tabla1333[[#This Row],[Salida ]])</f>
        <v>6</v>
      </c>
      <c r="R393" s="97">
        <f t="shared" si="5"/>
        <v>332.76</v>
      </c>
    </row>
    <row r="394" spans="1:18" ht="26.25" customHeight="1" x14ac:dyDescent="0.2">
      <c r="A394" s="1">
        <v>90</v>
      </c>
      <c r="B394" s="9">
        <v>207</v>
      </c>
      <c r="C394" s="87" t="s">
        <v>398</v>
      </c>
      <c r="D394" s="99">
        <v>44075</v>
      </c>
      <c r="E394" s="89">
        <v>4084</v>
      </c>
      <c r="F394" s="89" t="s">
        <v>32</v>
      </c>
      <c r="G394" s="98" t="s">
        <v>388</v>
      </c>
      <c r="H394" s="91" t="s">
        <v>594</v>
      </c>
      <c r="I394" s="138" t="s">
        <v>204</v>
      </c>
      <c r="J394" s="92">
        <v>2360</v>
      </c>
      <c r="K394" s="93">
        <v>8</v>
      </c>
      <c r="L394" s="127"/>
      <c r="M394" s="89"/>
      <c r="N394" s="143">
        <v>295</v>
      </c>
      <c r="O394" s="95">
        <f>ROUND(Tabla1333[[#This Row],[Entrada ]]*Tabla1333[[#This Row],[Costo unitario   RD$]],2)</f>
        <v>0</v>
      </c>
      <c r="P394" s="95">
        <f>ROUND(Tabla1333[[#This Row],[Salida ]]*Tabla1333[[#This Row],[Costo unitario   RD$]],2)</f>
        <v>0</v>
      </c>
      <c r="Q394" s="96">
        <f>(Tabla1333[[#This Row],[Existencia ]]+Tabla1333[[#This Row],[Entrada ]]-Tabla1333[[#This Row],[Salida ]])</f>
        <v>8</v>
      </c>
      <c r="R394" s="97">
        <f t="shared" si="5"/>
        <v>2360</v>
      </c>
    </row>
    <row r="395" spans="1:18" ht="26.25" customHeight="1" x14ac:dyDescent="0.2">
      <c r="A395" s="1">
        <v>92</v>
      </c>
      <c r="B395" s="9">
        <v>208</v>
      </c>
      <c r="C395" s="134">
        <v>43801</v>
      </c>
      <c r="D395" s="135">
        <v>43801</v>
      </c>
      <c r="E395" s="9">
        <v>1021</v>
      </c>
      <c r="F395" s="9" t="s">
        <v>19</v>
      </c>
      <c r="G395" s="98" t="s">
        <v>399</v>
      </c>
      <c r="H395" s="144" t="s">
        <v>407</v>
      </c>
      <c r="I395" s="138" t="s">
        <v>204</v>
      </c>
      <c r="J395" s="92">
        <v>23464.89</v>
      </c>
      <c r="K395" s="93">
        <v>4419</v>
      </c>
      <c r="L395" s="127"/>
      <c r="M395" s="89"/>
      <c r="N395" s="143">
        <v>5.31</v>
      </c>
      <c r="O395" s="95">
        <f>ROUND(Tabla1333[[#This Row],[Entrada ]]*Tabla1333[[#This Row],[Costo unitario   RD$]],2)</f>
        <v>0</v>
      </c>
      <c r="P395" s="95">
        <f>ROUND(Tabla1333[[#This Row],[Salida ]]*Tabla1333[[#This Row],[Costo unitario   RD$]],2)</f>
        <v>0</v>
      </c>
      <c r="Q395" s="96">
        <f>(Tabla1333[[#This Row],[Existencia ]]+Tabla1333[[#This Row],[Entrada ]]-Tabla1333[[#This Row],[Salida ]])</f>
        <v>4419</v>
      </c>
      <c r="R395" s="97">
        <f t="shared" si="5"/>
        <v>23464.89</v>
      </c>
    </row>
    <row r="396" spans="1:18" s="5" customFormat="1" ht="26.25" customHeight="1" x14ac:dyDescent="0.2">
      <c r="A396" s="1">
        <v>97</v>
      </c>
      <c r="B396" s="9">
        <v>210</v>
      </c>
      <c r="C396" s="134">
        <v>43801</v>
      </c>
      <c r="D396" s="135">
        <v>43801</v>
      </c>
      <c r="E396" s="9">
        <v>1024</v>
      </c>
      <c r="F396" s="9" t="s">
        <v>19</v>
      </c>
      <c r="G396" s="98" t="s">
        <v>399</v>
      </c>
      <c r="H396" s="141" t="s">
        <v>411</v>
      </c>
      <c r="I396" s="138" t="s">
        <v>204</v>
      </c>
      <c r="J396" s="92">
        <v>192104</v>
      </c>
      <c r="K396" s="93">
        <v>14800</v>
      </c>
      <c r="L396" s="127"/>
      <c r="M396" s="89"/>
      <c r="N396" s="143">
        <v>12.98</v>
      </c>
      <c r="O396" s="95">
        <f>ROUND(Tabla1333[[#This Row],[Entrada ]]*Tabla1333[[#This Row],[Costo unitario   RD$]],2)</f>
        <v>0</v>
      </c>
      <c r="P396" s="95">
        <f>ROUND(Tabla1333[[#This Row],[Salida ]]*Tabla1333[[#This Row],[Costo unitario   RD$]],2)</f>
        <v>0</v>
      </c>
      <c r="Q396" s="96">
        <f>(Tabla1333[[#This Row],[Existencia ]]+Tabla1333[[#This Row],[Entrada ]]-Tabla1333[[#This Row],[Salida ]])</f>
        <v>14800</v>
      </c>
      <c r="R396" s="97">
        <f t="shared" si="5"/>
        <v>192104</v>
      </c>
    </row>
    <row r="397" spans="1:18" s="5" customFormat="1" ht="26.25" customHeight="1" x14ac:dyDescent="0.2">
      <c r="A397" s="1">
        <v>98</v>
      </c>
      <c r="B397" s="9">
        <v>211</v>
      </c>
      <c r="C397" s="134">
        <v>43801</v>
      </c>
      <c r="D397" s="135">
        <v>43801</v>
      </c>
      <c r="E397" s="9">
        <v>1033</v>
      </c>
      <c r="F397" s="9" t="s">
        <v>19</v>
      </c>
      <c r="G397" s="98" t="s">
        <v>399</v>
      </c>
      <c r="H397" s="141" t="s">
        <v>422</v>
      </c>
      <c r="I397" s="138" t="s">
        <v>204</v>
      </c>
      <c r="J397" s="92">
        <v>7646.4000000000005</v>
      </c>
      <c r="K397" s="93">
        <v>1296</v>
      </c>
      <c r="L397" s="127"/>
      <c r="M397" s="89"/>
      <c r="N397" s="143">
        <v>5.9</v>
      </c>
      <c r="O397" s="95">
        <f>ROUND(Tabla1333[[#This Row],[Entrada ]]*Tabla1333[[#This Row],[Costo unitario   RD$]],2)</f>
        <v>0</v>
      </c>
      <c r="P397" s="95">
        <f>ROUND(Tabla1333[[#This Row],[Salida ]]*Tabla1333[[#This Row],[Costo unitario   RD$]],2)</f>
        <v>0</v>
      </c>
      <c r="Q397" s="96">
        <f>(Tabla1333[[#This Row],[Existencia ]]+Tabla1333[[#This Row],[Entrada ]]-Tabla1333[[#This Row],[Salida ]])</f>
        <v>1296</v>
      </c>
      <c r="R397" s="97">
        <f t="shared" si="5"/>
        <v>7646.4000000000005</v>
      </c>
    </row>
    <row r="398" spans="1:18" s="5" customFormat="1" ht="26.25" customHeight="1" x14ac:dyDescent="0.2">
      <c r="A398" s="1">
        <v>100</v>
      </c>
      <c r="B398" s="9">
        <v>212</v>
      </c>
      <c r="C398" s="134" t="s">
        <v>562</v>
      </c>
      <c r="D398" s="135">
        <v>43501</v>
      </c>
      <c r="E398" s="9">
        <v>4027</v>
      </c>
      <c r="F398" s="9" t="s">
        <v>563</v>
      </c>
      <c r="G398" s="98" t="s">
        <v>564</v>
      </c>
      <c r="H398" s="141" t="s">
        <v>565</v>
      </c>
      <c r="I398" s="138" t="s">
        <v>566</v>
      </c>
      <c r="J398" s="92">
        <v>6372</v>
      </c>
      <c r="K398" s="93">
        <v>60</v>
      </c>
      <c r="L398" s="142"/>
      <c r="M398" s="9"/>
      <c r="N398" s="143">
        <v>106.2</v>
      </c>
      <c r="O398" s="95">
        <f>ROUND(Tabla1333[[#This Row],[Entrada ]]*Tabla1333[[#This Row],[Costo unitario   RD$]],2)</f>
        <v>0</v>
      </c>
      <c r="P398" s="95">
        <f>ROUND(Tabla1333[[#This Row],[Salida ]]*Tabla1333[[#This Row],[Costo unitario   RD$]],2)</f>
        <v>0</v>
      </c>
      <c r="Q398" s="96">
        <f>(Tabla1333[[#This Row],[Existencia ]]+Tabla1333[[#This Row],[Entrada ]]-Tabla1333[[#This Row],[Salida ]])</f>
        <v>60</v>
      </c>
      <c r="R398" s="97">
        <f t="shared" si="5"/>
        <v>6372</v>
      </c>
    </row>
    <row r="399" spans="1:18" s="5" customFormat="1" ht="26.25" customHeight="1" x14ac:dyDescent="0.2">
      <c r="A399" s="1">
        <v>101</v>
      </c>
      <c r="B399" s="9">
        <v>213</v>
      </c>
      <c r="C399" s="134" t="s">
        <v>574</v>
      </c>
      <c r="D399" s="135" t="s">
        <v>574</v>
      </c>
      <c r="E399" s="9">
        <v>4045</v>
      </c>
      <c r="F399" s="9" t="s">
        <v>26</v>
      </c>
      <c r="G399" s="98" t="s">
        <v>394</v>
      </c>
      <c r="H399" s="141" t="s">
        <v>575</v>
      </c>
      <c r="I399" s="9" t="s">
        <v>204</v>
      </c>
      <c r="J399" s="92">
        <v>41750</v>
      </c>
      <c r="K399" s="93">
        <v>835</v>
      </c>
      <c r="L399" s="142"/>
      <c r="M399" s="9">
        <v>4</v>
      </c>
      <c r="N399" s="143">
        <v>50</v>
      </c>
      <c r="O399" s="95">
        <f>ROUND(Tabla1333[[#This Row],[Entrada ]]*Tabla1333[[#This Row],[Costo unitario   RD$]],2)</f>
        <v>0</v>
      </c>
      <c r="P399" s="95">
        <f>ROUND(Tabla1333[[#This Row],[Salida ]]*Tabla1333[[#This Row],[Costo unitario   RD$]],2)</f>
        <v>200</v>
      </c>
      <c r="Q399" s="96">
        <f>(Tabla1333[[#This Row],[Existencia ]]+Tabla1333[[#This Row],[Entrada ]]-Tabla1333[[#This Row],[Salida ]])</f>
        <v>831</v>
      </c>
      <c r="R399" s="97">
        <f t="shared" si="5"/>
        <v>41550</v>
      </c>
    </row>
    <row r="400" spans="1:18" s="5" customFormat="1" ht="26.25" customHeight="1" x14ac:dyDescent="0.2">
      <c r="A400" s="1">
        <v>102</v>
      </c>
      <c r="B400" s="9">
        <v>214</v>
      </c>
      <c r="C400" s="134" t="s">
        <v>430</v>
      </c>
      <c r="D400" s="135" t="s">
        <v>430</v>
      </c>
      <c r="E400" s="9">
        <v>1051</v>
      </c>
      <c r="F400" s="9" t="s">
        <v>26</v>
      </c>
      <c r="G400" s="98" t="s">
        <v>394</v>
      </c>
      <c r="H400" s="141" t="s">
        <v>431</v>
      </c>
      <c r="I400" s="138" t="s">
        <v>204</v>
      </c>
      <c r="J400" s="92">
        <v>4440</v>
      </c>
      <c r="K400" s="93">
        <v>1200</v>
      </c>
      <c r="L400" s="142"/>
      <c r="M400" s="9"/>
      <c r="N400" s="143">
        <v>3.7</v>
      </c>
      <c r="O400" s="95">
        <f>ROUND(Tabla1333[[#This Row],[Entrada ]]*Tabla1333[[#This Row],[Costo unitario   RD$]],2)</f>
        <v>0</v>
      </c>
      <c r="P400" s="95">
        <f>ROUND(Tabla1333[[#This Row],[Salida ]]*Tabla1333[[#This Row],[Costo unitario   RD$]],2)</f>
        <v>0</v>
      </c>
      <c r="Q400" s="96">
        <f>(Tabla1333[[#This Row],[Existencia ]]+Tabla1333[[#This Row],[Entrada ]]-Tabla1333[[#This Row],[Salida ]])</f>
        <v>1200</v>
      </c>
      <c r="R400" s="97">
        <f t="shared" ref="R400:R463" si="6">(N400*Q400)</f>
        <v>4440</v>
      </c>
    </row>
    <row r="401" spans="1:18" s="5" customFormat="1" ht="27" customHeight="1" x14ac:dyDescent="0.2">
      <c r="A401" s="1">
        <v>103</v>
      </c>
      <c r="B401" s="9">
        <v>215</v>
      </c>
      <c r="C401" s="134" t="s">
        <v>401</v>
      </c>
      <c r="D401" s="135" t="s">
        <v>401</v>
      </c>
      <c r="E401" s="9">
        <v>1014</v>
      </c>
      <c r="F401" s="9" t="s">
        <v>19</v>
      </c>
      <c r="G401" s="98" t="s">
        <v>399</v>
      </c>
      <c r="H401" s="141" t="s">
        <v>402</v>
      </c>
      <c r="I401" s="138" t="s">
        <v>204</v>
      </c>
      <c r="J401" s="92">
        <v>6926.22</v>
      </c>
      <c r="K401" s="93">
        <v>2151</v>
      </c>
      <c r="L401" s="127"/>
      <c r="M401" s="89">
        <v>100</v>
      </c>
      <c r="N401" s="143">
        <v>3.22</v>
      </c>
      <c r="O401" s="95">
        <f>ROUND(Tabla1333[[#This Row],[Entrada ]]*Tabla1333[[#This Row],[Costo unitario   RD$]],2)</f>
        <v>0</v>
      </c>
      <c r="P401" s="95">
        <f>ROUND(Tabla1333[[#This Row],[Salida ]]*Tabla1333[[#This Row],[Costo unitario   RD$]],2)</f>
        <v>322</v>
      </c>
      <c r="Q401" s="96">
        <f>(Tabla1333[[#This Row],[Existencia ]]+Tabla1333[[#This Row],[Entrada ]]-Tabla1333[[#This Row],[Salida ]])</f>
        <v>2051</v>
      </c>
      <c r="R401" s="97">
        <f t="shared" si="6"/>
        <v>6604.22</v>
      </c>
    </row>
    <row r="402" spans="1:18" s="5" customFormat="1" ht="27" customHeight="1" x14ac:dyDescent="0.2">
      <c r="A402" s="1">
        <v>104</v>
      </c>
      <c r="B402" s="9">
        <v>216</v>
      </c>
      <c r="C402" s="134" t="s">
        <v>401</v>
      </c>
      <c r="D402" s="135" t="s">
        <v>401</v>
      </c>
      <c r="E402" s="9">
        <v>1043</v>
      </c>
      <c r="F402" s="9" t="s">
        <v>26</v>
      </c>
      <c r="G402" s="98" t="s">
        <v>394</v>
      </c>
      <c r="H402" s="141" t="s">
        <v>423</v>
      </c>
      <c r="I402" s="138" t="s">
        <v>204</v>
      </c>
      <c r="J402" s="92">
        <v>10637.5</v>
      </c>
      <c r="K402" s="93">
        <v>37</v>
      </c>
      <c r="L402" s="142"/>
      <c r="M402" s="9"/>
      <c r="N402" s="143">
        <v>287.5</v>
      </c>
      <c r="O402" s="95">
        <f>ROUND(Tabla1333[[#This Row],[Entrada ]]*Tabla1333[[#This Row],[Costo unitario   RD$]],2)</f>
        <v>0</v>
      </c>
      <c r="P402" s="95">
        <f>ROUND(Tabla1333[[#This Row],[Salida ]]*Tabla1333[[#This Row],[Costo unitario   RD$]],2)</f>
        <v>0</v>
      </c>
      <c r="Q402" s="96">
        <f>(Tabla1333[[#This Row],[Existencia ]]+Tabla1333[[#This Row],[Entrada ]]-Tabla1333[[#This Row],[Salida ]])</f>
        <v>37</v>
      </c>
      <c r="R402" s="97">
        <f t="shared" si="6"/>
        <v>10637.5</v>
      </c>
    </row>
    <row r="403" spans="1:18" s="5" customFormat="1" ht="27" customHeight="1" x14ac:dyDescent="0.2">
      <c r="A403" s="1">
        <v>107</v>
      </c>
      <c r="B403" s="9">
        <v>217</v>
      </c>
      <c r="C403" s="134" t="s">
        <v>401</v>
      </c>
      <c r="D403" s="135" t="s">
        <v>401</v>
      </c>
      <c r="E403" s="9">
        <v>1044</v>
      </c>
      <c r="F403" s="9" t="s">
        <v>19</v>
      </c>
      <c r="G403" s="98" t="s">
        <v>399</v>
      </c>
      <c r="H403" s="141" t="s">
        <v>424</v>
      </c>
      <c r="I403" s="138" t="s">
        <v>204</v>
      </c>
      <c r="J403" s="92">
        <v>70725</v>
      </c>
      <c r="K403" s="93">
        <v>246</v>
      </c>
      <c r="L403" s="127"/>
      <c r="M403" s="89"/>
      <c r="N403" s="143">
        <v>287.5</v>
      </c>
      <c r="O403" s="95">
        <f>ROUND(Tabla1333[[#This Row],[Entrada ]]*Tabla1333[[#This Row],[Costo unitario   RD$]],2)</f>
        <v>0</v>
      </c>
      <c r="P403" s="95">
        <f>ROUND(Tabla1333[[#This Row],[Salida ]]*Tabla1333[[#This Row],[Costo unitario   RD$]],2)</f>
        <v>0</v>
      </c>
      <c r="Q403" s="96">
        <f>(Tabla1333[[#This Row],[Existencia ]]+Tabla1333[[#This Row],[Entrada ]]-Tabla1333[[#This Row],[Salida ]])</f>
        <v>246</v>
      </c>
      <c r="R403" s="97">
        <f t="shared" si="6"/>
        <v>70725</v>
      </c>
    </row>
    <row r="404" spans="1:18" s="5" customFormat="1" ht="27" customHeight="1" x14ac:dyDescent="0.2">
      <c r="A404" s="1">
        <v>108</v>
      </c>
      <c r="B404" s="9">
        <v>218</v>
      </c>
      <c r="C404" s="134" t="s">
        <v>401</v>
      </c>
      <c r="D404" s="135" t="s">
        <v>401</v>
      </c>
      <c r="E404" s="9">
        <v>2003</v>
      </c>
      <c r="F404" s="89" t="s">
        <v>19</v>
      </c>
      <c r="G404" s="98" t="s">
        <v>399</v>
      </c>
      <c r="H404" s="141" t="s">
        <v>439</v>
      </c>
      <c r="I404" s="138" t="s">
        <v>204</v>
      </c>
      <c r="J404" s="92">
        <v>630.96</v>
      </c>
      <c r="K404" s="93">
        <v>132</v>
      </c>
      <c r="L404" s="127"/>
      <c r="M404" s="89"/>
      <c r="N404" s="143">
        <v>4.78</v>
      </c>
      <c r="O404" s="95">
        <f>ROUND(Tabla1333[[#This Row],[Entrada ]]*Tabla1333[[#This Row],[Costo unitario   RD$]],2)</f>
        <v>0</v>
      </c>
      <c r="P404" s="95">
        <f>ROUND(Tabla1333[[#This Row],[Salida ]]*Tabla1333[[#This Row],[Costo unitario   RD$]],2)</f>
        <v>0</v>
      </c>
      <c r="Q404" s="96">
        <f>(Tabla1333[[#This Row],[Existencia ]]+Tabla1333[[#This Row],[Entrada ]]-Tabla1333[[#This Row],[Salida ]])</f>
        <v>132</v>
      </c>
      <c r="R404" s="97">
        <f t="shared" si="6"/>
        <v>630.96</v>
      </c>
    </row>
    <row r="405" spans="1:18" s="5" customFormat="1" ht="27" customHeight="1" x14ac:dyDescent="0.2">
      <c r="A405" s="1">
        <v>109</v>
      </c>
      <c r="B405" s="9">
        <v>219</v>
      </c>
      <c r="C405" s="134" t="s">
        <v>401</v>
      </c>
      <c r="D405" s="135" t="s">
        <v>401</v>
      </c>
      <c r="E405" s="9">
        <v>2008</v>
      </c>
      <c r="F405" s="9" t="s">
        <v>19</v>
      </c>
      <c r="G405" s="98" t="s">
        <v>399</v>
      </c>
      <c r="H405" s="91" t="s">
        <v>442</v>
      </c>
      <c r="I405" s="138" t="s">
        <v>443</v>
      </c>
      <c r="J405" s="92">
        <v>7806.4</v>
      </c>
      <c r="K405" s="93">
        <v>119</v>
      </c>
      <c r="L405" s="127"/>
      <c r="M405" s="89">
        <v>2</v>
      </c>
      <c r="N405" s="143">
        <v>65.599999999999994</v>
      </c>
      <c r="O405" s="95">
        <f>ROUND(Tabla1333[[#This Row],[Entrada ]]*Tabla1333[[#This Row],[Costo unitario   RD$]],2)</f>
        <v>0</v>
      </c>
      <c r="P405" s="95">
        <f>ROUND(Tabla1333[[#This Row],[Salida ]]*Tabla1333[[#This Row],[Costo unitario   RD$]],2)</f>
        <v>131.19999999999999</v>
      </c>
      <c r="Q405" s="96">
        <f>(Tabla1333[[#This Row],[Existencia ]]+Tabla1333[[#This Row],[Entrada ]]-Tabla1333[[#This Row],[Salida ]])</f>
        <v>117</v>
      </c>
      <c r="R405" s="97">
        <f t="shared" si="6"/>
        <v>7675.1999999999989</v>
      </c>
    </row>
    <row r="406" spans="1:18" s="5" customFormat="1" ht="27" customHeight="1" x14ac:dyDescent="0.2">
      <c r="A406" s="1">
        <v>110</v>
      </c>
      <c r="B406" s="9">
        <v>220</v>
      </c>
      <c r="C406" s="134" t="s">
        <v>401</v>
      </c>
      <c r="D406" s="135" t="s">
        <v>401</v>
      </c>
      <c r="E406" s="9">
        <v>2025</v>
      </c>
      <c r="F406" s="9" t="s">
        <v>449</v>
      </c>
      <c r="G406" s="98" t="s">
        <v>399</v>
      </c>
      <c r="H406" s="141" t="s">
        <v>450</v>
      </c>
      <c r="I406" s="138" t="s">
        <v>443</v>
      </c>
      <c r="J406" s="92">
        <v>1201.2</v>
      </c>
      <c r="K406" s="93">
        <v>77</v>
      </c>
      <c r="L406" s="127"/>
      <c r="M406" s="89"/>
      <c r="N406" s="143">
        <v>15.6</v>
      </c>
      <c r="O406" s="95">
        <f>ROUND(Tabla1333[[#This Row],[Entrada ]]*Tabla1333[[#This Row],[Costo unitario   RD$]],2)</f>
        <v>0</v>
      </c>
      <c r="P406" s="95">
        <f>ROUND(Tabla1333[[#This Row],[Salida ]]*Tabla1333[[#This Row],[Costo unitario   RD$]],2)</f>
        <v>0</v>
      </c>
      <c r="Q406" s="96">
        <f>(Tabla1333[[#This Row],[Existencia ]]+Tabla1333[[#This Row],[Entrada ]]-Tabla1333[[#This Row],[Salida ]])</f>
        <v>77</v>
      </c>
      <c r="R406" s="97">
        <f t="shared" si="6"/>
        <v>1201.2</v>
      </c>
    </row>
    <row r="407" spans="1:18" s="5" customFormat="1" ht="27" customHeight="1" x14ac:dyDescent="0.2">
      <c r="A407" s="1">
        <v>111</v>
      </c>
      <c r="B407" s="9">
        <v>221</v>
      </c>
      <c r="C407" s="134" t="s">
        <v>401</v>
      </c>
      <c r="D407" s="135" t="s">
        <v>401</v>
      </c>
      <c r="E407" s="9">
        <v>2026</v>
      </c>
      <c r="F407" s="9" t="s">
        <v>19</v>
      </c>
      <c r="G407" s="98" t="s">
        <v>399</v>
      </c>
      <c r="H407" s="91" t="s">
        <v>452</v>
      </c>
      <c r="I407" s="138" t="s">
        <v>204</v>
      </c>
      <c r="J407" s="92">
        <v>2422.14</v>
      </c>
      <c r="K407" s="93">
        <v>21</v>
      </c>
      <c r="L407" s="127"/>
      <c r="M407" s="89"/>
      <c r="N407" s="143">
        <v>115.34</v>
      </c>
      <c r="O407" s="95">
        <f>ROUND(Tabla1333[[#This Row],[Entrada ]]*Tabla1333[[#This Row],[Costo unitario   RD$]],2)</f>
        <v>0</v>
      </c>
      <c r="P407" s="95">
        <f>ROUND(Tabla1333[[#This Row],[Salida ]]*Tabla1333[[#This Row],[Costo unitario   RD$]],2)</f>
        <v>0</v>
      </c>
      <c r="Q407" s="96">
        <f>(Tabla1333[[#This Row],[Existencia ]]+Tabla1333[[#This Row],[Entrada ]]-Tabla1333[[#This Row],[Salida ]])</f>
        <v>21</v>
      </c>
      <c r="R407" s="97">
        <f t="shared" si="6"/>
        <v>2422.14</v>
      </c>
    </row>
    <row r="408" spans="1:18" s="5" customFormat="1" ht="27" customHeight="1" x14ac:dyDescent="0.2">
      <c r="A408" s="1">
        <v>113</v>
      </c>
      <c r="B408" s="9">
        <v>223</v>
      </c>
      <c r="C408" s="134" t="s">
        <v>401</v>
      </c>
      <c r="D408" s="135" t="s">
        <v>401</v>
      </c>
      <c r="E408" s="9">
        <v>2031</v>
      </c>
      <c r="F408" s="9" t="s">
        <v>19</v>
      </c>
      <c r="G408" s="98" t="s">
        <v>399</v>
      </c>
      <c r="H408" s="141" t="s">
        <v>455</v>
      </c>
      <c r="I408" s="138" t="s">
        <v>204</v>
      </c>
      <c r="J408" s="92">
        <v>88.25</v>
      </c>
      <c r="K408" s="93">
        <v>25</v>
      </c>
      <c r="L408" s="127"/>
      <c r="M408" s="89"/>
      <c r="N408" s="143">
        <v>3.53</v>
      </c>
      <c r="O408" s="95">
        <f>ROUND(Tabla1333[[#This Row],[Entrada ]]*Tabla1333[[#This Row],[Costo unitario   RD$]],2)</f>
        <v>0</v>
      </c>
      <c r="P408" s="95">
        <f>ROUND(Tabla1333[[#This Row],[Salida ]]*Tabla1333[[#This Row],[Costo unitario   RD$]],2)</f>
        <v>0</v>
      </c>
      <c r="Q408" s="96">
        <f>(Tabla1333[[#This Row],[Existencia ]]+Tabla1333[[#This Row],[Entrada ]]-Tabla1333[[#This Row],[Salida ]])</f>
        <v>25</v>
      </c>
      <c r="R408" s="97">
        <f t="shared" si="6"/>
        <v>88.25</v>
      </c>
    </row>
    <row r="409" spans="1:18" s="5" customFormat="1" ht="27" customHeight="1" x14ac:dyDescent="0.2">
      <c r="A409" s="1">
        <v>114</v>
      </c>
      <c r="B409" s="9">
        <v>224</v>
      </c>
      <c r="C409" s="134" t="s">
        <v>401</v>
      </c>
      <c r="D409" s="135" t="s">
        <v>401</v>
      </c>
      <c r="E409" s="9">
        <v>2032</v>
      </c>
      <c r="F409" s="9" t="s">
        <v>19</v>
      </c>
      <c r="G409" s="98" t="s">
        <v>399</v>
      </c>
      <c r="H409" s="141" t="s">
        <v>456</v>
      </c>
      <c r="I409" s="138" t="s">
        <v>204</v>
      </c>
      <c r="J409" s="92">
        <v>436.77</v>
      </c>
      <c r="K409" s="93">
        <v>211</v>
      </c>
      <c r="L409" s="127"/>
      <c r="M409" s="89"/>
      <c r="N409" s="143">
        <v>2.0699999999999998</v>
      </c>
      <c r="O409" s="95">
        <f>ROUND(Tabla1333[[#This Row],[Entrada ]]*Tabla1333[[#This Row],[Costo unitario   RD$]],2)</f>
        <v>0</v>
      </c>
      <c r="P409" s="95">
        <f>ROUND(Tabla1333[[#This Row],[Salida ]]*Tabla1333[[#This Row],[Costo unitario   RD$]],2)</f>
        <v>0</v>
      </c>
      <c r="Q409" s="96">
        <f>(Tabla1333[[#This Row],[Existencia ]]+Tabla1333[[#This Row],[Entrada ]]-Tabla1333[[#This Row],[Salida ]])</f>
        <v>211</v>
      </c>
      <c r="R409" s="97">
        <f t="shared" si="6"/>
        <v>436.77</v>
      </c>
    </row>
    <row r="410" spans="1:18" s="5" customFormat="1" ht="27" customHeight="1" x14ac:dyDescent="0.2">
      <c r="A410" s="1">
        <v>115</v>
      </c>
      <c r="B410" s="9">
        <v>225</v>
      </c>
      <c r="C410" s="134" t="s">
        <v>401</v>
      </c>
      <c r="D410" s="135" t="s">
        <v>401</v>
      </c>
      <c r="E410" s="9">
        <v>2033</v>
      </c>
      <c r="F410" s="9" t="s">
        <v>19</v>
      </c>
      <c r="G410" s="98" t="s">
        <v>399</v>
      </c>
      <c r="H410" s="141" t="s">
        <v>458</v>
      </c>
      <c r="I410" s="138" t="s">
        <v>204</v>
      </c>
      <c r="J410" s="92">
        <v>245.99999999999997</v>
      </c>
      <c r="K410" s="93">
        <v>75</v>
      </c>
      <c r="L410" s="127"/>
      <c r="M410" s="89"/>
      <c r="N410" s="143">
        <v>3.28</v>
      </c>
      <c r="O410" s="95">
        <f>ROUND(Tabla1333[[#This Row],[Entrada ]]*Tabla1333[[#This Row],[Costo unitario   RD$]],2)</f>
        <v>0</v>
      </c>
      <c r="P410" s="95">
        <f>ROUND(Tabla1333[[#This Row],[Salida ]]*Tabla1333[[#This Row],[Costo unitario   RD$]],2)</f>
        <v>0</v>
      </c>
      <c r="Q410" s="96">
        <f>(Tabla1333[[#This Row],[Existencia ]]+Tabla1333[[#This Row],[Entrada ]]-Tabla1333[[#This Row],[Salida ]])</f>
        <v>75</v>
      </c>
      <c r="R410" s="97">
        <f t="shared" si="6"/>
        <v>245.99999999999997</v>
      </c>
    </row>
    <row r="411" spans="1:18" s="5" customFormat="1" ht="27" customHeight="1" x14ac:dyDescent="0.2">
      <c r="A411" s="1">
        <v>121</v>
      </c>
      <c r="B411" s="9">
        <v>226</v>
      </c>
      <c r="C411" s="134" t="s">
        <v>401</v>
      </c>
      <c r="D411" s="135" t="s">
        <v>401</v>
      </c>
      <c r="E411" s="9">
        <v>2034</v>
      </c>
      <c r="F411" s="9" t="s">
        <v>19</v>
      </c>
      <c r="G411" s="98" t="s">
        <v>399</v>
      </c>
      <c r="H411" s="141" t="s">
        <v>459</v>
      </c>
      <c r="I411" s="138" t="s">
        <v>204</v>
      </c>
      <c r="J411" s="92">
        <v>307.8</v>
      </c>
      <c r="K411" s="93">
        <v>60</v>
      </c>
      <c r="L411" s="127"/>
      <c r="M411" s="89"/>
      <c r="N411" s="143">
        <v>5.13</v>
      </c>
      <c r="O411" s="95">
        <f>ROUND(Tabla1333[[#This Row],[Entrada ]]*Tabla1333[[#This Row],[Costo unitario   RD$]],2)</f>
        <v>0</v>
      </c>
      <c r="P411" s="95">
        <f>ROUND(Tabla1333[[#This Row],[Salida ]]*Tabla1333[[#This Row],[Costo unitario   RD$]],2)</f>
        <v>0</v>
      </c>
      <c r="Q411" s="96">
        <f>(Tabla1333[[#This Row],[Existencia ]]+Tabla1333[[#This Row],[Entrada ]]-Tabla1333[[#This Row],[Salida ]])</f>
        <v>60</v>
      </c>
      <c r="R411" s="97">
        <f t="shared" si="6"/>
        <v>307.8</v>
      </c>
    </row>
    <row r="412" spans="1:18" s="5" customFormat="1" ht="43.5" customHeight="1" x14ac:dyDescent="0.2">
      <c r="A412" s="1">
        <v>132</v>
      </c>
      <c r="B412" s="9">
        <v>230</v>
      </c>
      <c r="C412" s="134" t="s">
        <v>410</v>
      </c>
      <c r="D412" s="135" t="s">
        <v>410</v>
      </c>
      <c r="E412" s="9">
        <v>1022</v>
      </c>
      <c r="F412" s="9" t="s">
        <v>19</v>
      </c>
      <c r="G412" s="98" t="s">
        <v>399</v>
      </c>
      <c r="H412" s="91" t="s">
        <v>409</v>
      </c>
      <c r="I412" s="138" t="s">
        <v>204</v>
      </c>
      <c r="J412" s="92">
        <v>6088.8</v>
      </c>
      <c r="K412" s="93">
        <v>1720</v>
      </c>
      <c r="L412" s="127"/>
      <c r="M412" s="89"/>
      <c r="N412" s="143">
        <v>3.54</v>
      </c>
      <c r="O412" s="95">
        <f>ROUND(Tabla1333[[#This Row],[Entrada ]]*Tabla1333[[#This Row],[Costo unitario   RD$]],2)</f>
        <v>0</v>
      </c>
      <c r="P412" s="95">
        <f>ROUND(Tabla1333[[#This Row],[Salida ]]*Tabla1333[[#This Row],[Costo unitario   RD$]],2)</f>
        <v>0</v>
      </c>
      <c r="Q412" s="96">
        <f>(Tabla1333[[#This Row],[Existencia ]]+Tabla1333[[#This Row],[Entrada ]]-Tabla1333[[#This Row],[Salida ]])</f>
        <v>1720</v>
      </c>
      <c r="R412" s="97">
        <f t="shared" si="6"/>
        <v>6088.8</v>
      </c>
    </row>
    <row r="413" spans="1:18" s="5" customFormat="1" ht="27" customHeight="1" x14ac:dyDescent="0.2">
      <c r="A413" s="1">
        <v>133</v>
      </c>
      <c r="B413" s="9">
        <v>231</v>
      </c>
      <c r="C413" s="134" t="s">
        <v>410</v>
      </c>
      <c r="D413" s="135" t="s">
        <v>410</v>
      </c>
      <c r="E413" s="9">
        <v>1049</v>
      </c>
      <c r="F413" s="9" t="s">
        <v>26</v>
      </c>
      <c r="G413" s="98" t="s">
        <v>394</v>
      </c>
      <c r="H413" s="141" t="s">
        <v>429</v>
      </c>
      <c r="I413" s="138" t="s">
        <v>204</v>
      </c>
      <c r="J413" s="92">
        <v>37562.239999999998</v>
      </c>
      <c r="K413" s="93">
        <v>6178</v>
      </c>
      <c r="L413" s="142"/>
      <c r="M413" s="9"/>
      <c r="N413" s="143">
        <v>6.08</v>
      </c>
      <c r="O413" s="95">
        <f>ROUND(Tabla1333[[#This Row],[Entrada ]]*Tabla1333[[#This Row],[Costo unitario   RD$]],2)</f>
        <v>0</v>
      </c>
      <c r="P413" s="95">
        <f>ROUND(Tabla1333[[#This Row],[Salida ]]*Tabla1333[[#This Row],[Costo unitario   RD$]],2)</f>
        <v>0</v>
      </c>
      <c r="Q413" s="96">
        <f>(Tabla1333[[#This Row],[Existencia ]]+Tabla1333[[#This Row],[Entrada ]]-Tabla1333[[#This Row],[Salida ]])</f>
        <v>6178</v>
      </c>
      <c r="R413" s="97">
        <f t="shared" si="6"/>
        <v>37562.239999999998</v>
      </c>
    </row>
    <row r="414" spans="1:18" s="5" customFormat="1" ht="27" customHeight="1" x14ac:dyDescent="0.2">
      <c r="A414" s="1">
        <v>134</v>
      </c>
      <c r="B414" s="9">
        <v>232</v>
      </c>
      <c r="C414" s="134" t="s">
        <v>410</v>
      </c>
      <c r="D414" s="135" t="s">
        <v>410</v>
      </c>
      <c r="E414" s="9">
        <v>2044</v>
      </c>
      <c r="F414" s="89" t="s">
        <v>449</v>
      </c>
      <c r="G414" s="98" t="s">
        <v>399</v>
      </c>
      <c r="H414" s="141" t="s">
        <v>461</v>
      </c>
      <c r="I414" s="138" t="s">
        <v>204</v>
      </c>
      <c r="J414" s="92">
        <v>3667.44</v>
      </c>
      <c r="K414" s="93">
        <v>74</v>
      </c>
      <c r="L414" s="127"/>
      <c r="M414" s="89">
        <v>20</v>
      </c>
      <c r="N414" s="143">
        <v>49.56</v>
      </c>
      <c r="O414" s="95">
        <f>ROUND(Tabla1333[[#This Row],[Entrada ]]*Tabla1333[[#This Row],[Costo unitario   RD$]],2)</f>
        <v>0</v>
      </c>
      <c r="P414" s="95">
        <f>ROUND(Tabla1333[[#This Row],[Salida ]]*Tabla1333[[#This Row],[Costo unitario   RD$]],2)</f>
        <v>991.2</v>
      </c>
      <c r="Q414" s="96">
        <f>(Tabla1333[[#This Row],[Existencia ]]+Tabla1333[[#This Row],[Entrada ]]-Tabla1333[[#This Row],[Salida ]])</f>
        <v>54</v>
      </c>
      <c r="R414" s="97">
        <f t="shared" si="6"/>
        <v>2676.2400000000002</v>
      </c>
    </row>
    <row r="415" spans="1:18" s="5" customFormat="1" ht="30.75" customHeight="1" x14ac:dyDescent="0.2">
      <c r="A415" s="1">
        <v>135</v>
      </c>
      <c r="B415" s="9">
        <v>233</v>
      </c>
      <c r="C415" s="134" t="s">
        <v>410</v>
      </c>
      <c r="D415" s="135" t="s">
        <v>410</v>
      </c>
      <c r="E415" s="9">
        <v>2061</v>
      </c>
      <c r="F415" s="89" t="s">
        <v>449</v>
      </c>
      <c r="G415" s="98" t="s">
        <v>399</v>
      </c>
      <c r="H415" s="141" t="s">
        <v>472</v>
      </c>
      <c r="I415" s="138" t="s">
        <v>204</v>
      </c>
      <c r="J415" s="92">
        <v>20370.93</v>
      </c>
      <c r="K415" s="93">
        <v>677</v>
      </c>
      <c r="L415" s="127"/>
      <c r="M415" s="89">
        <v>5</v>
      </c>
      <c r="N415" s="143">
        <v>30.09</v>
      </c>
      <c r="O415" s="95">
        <f>ROUND(Tabla1333[[#This Row],[Entrada ]]*Tabla1333[[#This Row],[Costo unitario   RD$]],2)</f>
        <v>0</v>
      </c>
      <c r="P415" s="95">
        <f>ROUND(Tabla1333[[#This Row],[Salida ]]*Tabla1333[[#This Row],[Costo unitario   RD$]],2)</f>
        <v>150.44999999999999</v>
      </c>
      <c r="Q415" s="96">
        <f>(Tabla1333[[#This Row],[Existencia ]]+Tabla1333[[#This Row],[Entrada ]]-Tabla1333[[#This Row],[Salida ]])</f>
        <v>672</v>
      </c>
      <c r="R415" s="97">
        <f t="shared" si="6"/>
        <v>20220.48</v>
      </c>
    </row>
    <row r="416" spans="1:18" s="5" customFormat="1" ht="30.75" customHeight="1" x14ac:dyDescent="0.2">
      <c r="A416" s="1">
        <v>136</v>
      </c>
      <c r="B416" s="9">
        <v>234</v>
      </c>
      <c r="C416" s="134" t="s">
        <v>410</v>
      </c>
      <c r="D416" s="135" t="s">
        <v>410</v>
      </c>
      <c r="E416" s="9">
        <v>2062</v>
      </c>
      <c r="F416" s="89" t="s">
        <v>449</v>
      </c>
      <c r="G416" s="98" t="s">
        <v>399</v>
      </c>
      <c r="H416" s="141" t="s">
        <v>474</v>
      </c>
      <c r="I416" s="138" t="s">
        <v>204</v>
      </c>
      <c r="J416" s="92">
        <v>26868.6</v>
      </c>
      <c r="K416" s="93">
        <v>759</v>
      </c>
      <c r="L416" s="127"/>
      <c r="M416" s="89"/>
      <c r="N416" s="143">
        <v>35.4</v>
      </c>
      <c r="O416" s="95">
        <f>ROUND(Tabla1333[[#This Row],[Entrada ]]*Tabla1333[[#This Row],[Costo unitario   RD$]],2)</f>
        <v>0</v>
      </c>
      <c r="P416" s="95">
        <f>ROUND(Tabla1333[[#This Row],[Salida ]]*Tabla1333[[#This Row],[Costo unitario   RD$]],2)</f>
        <v>0</v>
      </c>
      <c r="Q416" s="96">
        <f>(Tabla1333[[#This Row],[Existencia ]]+Tabla1333[[#This Row],[Entrada ]]-Tabla1333[[#This Row],[Salida ]])</f>
        <v>759</v>
      </c>
      <c r="R416" s="97">
        <f t="shared" si="6"/>
        <v>26868.6</v>
      </c>
    </row>
    <row r="417" spans="1:18" s="5" customFormat="1" ht="30.75" customHeight="1" x14ac:dyDescent="0.2">
      <c r="A417" s="1">
        <v>137</v>
      </c>
      <c r="B417" s="9">
        <v>235</v>
      </c>
      <c r="C417" s="134" t="s">
        <v>410</v>
      </c>
      <c r="D417" s="135" t="s">
        <v>410</v>
      </c>
      <c r="E417" s="9">
        <v>2064</v>
      </c>
      <c r="F417" s="9" t="s">
        <v>19</v>
      </c>
      <c r="G417" s="98" t="s">
        <v>399</v>
      </c>
      <c r="H417" s="141" t="s">
        <v>475</v>
      </c>
      <c r="I417" s="138" t="s">
        <v>204</v>
      </c>
      <c r="J417" s="92">
        <v>1132.8000000000002</v>
      </c>
      <c r="K417" s="93">
        <v>48</v>
      </c>
      <c r="L417" s="127"/>
      <c r="M417" s="89">
        <v>3</v>
      </c>
      <c r="N417" s="143">
        <v>23.6</v>
      </c>
      <c r="O417" s="95">
        <f>ROUND(Tabla1333[[#This Row],[Entrada ]]*Tabla1333[[#This Row],[Costo unitario   RD$]],2)</f>
        <v>0</v>
      </c>
      <c r="P417" s="95">
        <f>ROUND(Tabla1333[[#This Row],[Salida ]]*Tabla1333[[#This Row],[Costo unitario   RD$]],2)</f>
        <v>70.8</v>
      </c>
      <c r="Q417" s="96">
        <f>(Tabla1333[[#This Row],[Existencia ]]+Tabla1333[[#This Row],[Entrada ]]-Tabla1333[[#This Row],[Salida ]])</f>
        <v>45</v>
      </c>
      <c r="R417" s="97">
        <f t="shared" si="6"/>
        <v>1062</v>
      </c>
    </row>
    <row r="418" spans="1:18" s="5" customFormat="1" ht="30.75" customHeight="1" x14ac:dyDescent="0.2">
      <c r="A418" s="1">
        <v>138</v>
      </c>
      <c r="B418" s="9">
        <v>236</v>
      </c>
      <c r="C418" s="134" t="s">
        <v>410</v>
      </c>
      <c r="D418" s="135" t="s">
        <v>410</v>
      </c>
      <c r="E418" s="9">
        <v>2076</v>
      </c>
      <c r="F418" s="9" t="s">
        <v>483</v>
      </c>
      <c r="G418" s="98" t="s">
        <v>484</v>
      </c>
      <c r="H418" s="141" t="s">
        <v>486</v>
      </c>
      <c r="I418" s="138" t="s">
        <v>204</v>
      </c>
      <c r="J418" s="92">
        <v>8689.3000000000011</v>
      </c>
      <c r="K418" s="93">
        <v>2803</v>
      </c>
      <c r="L418" s="127"/>
      <c r="M418" s="89"/>
      <c r="N418" s="143">
        <v>3.1</v>
      </c>
      <c r="O418" s="95">
        <f>ROUND(Tabla1333[[#This Row],[Entrada ]]*Tabla1333[[#This Row],[Costo unitario   RD$]],2)</f>
        <v>0</v>
      </c>
      <c r="P418" s="95">
        <f>ROUND(Tabla1333[[#This Row],[Salida ]]*Tabla1333[[#This Row],[Costo unitario   RD$]],2)</f>
        <v>0</v>
      </c>
      <c r="Q418" s="96">
        <f>(Tabla1333[[#This Row],[Existencia ]]+Tabla1333[[#This Row],[Entrada ]]-Tabla1333[[#This Row],[Salida ]])</f>
        <v>2803</v>
      </c>
      <c r="R418" s="97">
        <f t="shared" si="6"/>
        <v>8689.3000000000011</v>
      </c>
    </row>
    <row r="419" spans="1:18" s="5" customFormat="1" ht="30.75" customHeight="1" x14ac:dyDescent="0.2">
      <c r="A419" s="1">
        <v>139</v>
      </c>
      <c r="B419" s="9">
        <v>237</v>
      </c>
      <c r="C419" s="134" t="s">
        <v>410</v>
      </c>
      <c r="D419" s="135" t="s">
        <v>410</v>
      </c>
      <c r="E419" s="9">
        <v>2083</v>
      </c>
      <c r="F419" s="89" t="s">
        <v>449</v>
      </c>
      <c r="G419" s="98" t="s">
        <v>399</v>
      </c>
      <c r="H419" s="141" t="s">
        <v>490</v>
      </c>
      <c r="I419" s="138" t="s">
        <v>204</v>
      </c>
      <c r="J419" s="92">
        <v>245.44</v>
      </c>
      <c r="K419" s="93">
        <v>4</v>
      </c>
      <c r="L419" s="127"/>
      <c r="M419" s="89"/>
      <c r="N419" s="143">
        <v>61.36</v>
      </c>
      <c r="O419" s="95">
        <f>ROUND(Tabla1333[[#This Row],[Entrada ]]*Tabla1333[[#This Row],[Costo unitario   RD$]],2)</f>
        <v>0</v>
      </c>
      <c r="P419" s="95">
        <f>ROUND(Tabla1333[[#This Row],[Salida ]]*Tabla1333[[#This Row],[Costo unitario   RD$]],2)</f>
        <v>0</v>
      </c>
      <c r="Q419" s="96">
        <f>(Tabla1333[[#This Row],[Existencia ]]+Tabla1333[[#This Row],[Entrada ]]-Tabla1333[[#This Row],[Salida ]])</f>
        <v>4</v>
      </c>
      <c r="R419" s="97">
        <f t="shared" si="6"/>
        <v>245.44</v>
      </c>
    </row>
    <row r="420" spans="1:18" s="5" customFormat="1" ht="30.75" customHeight="1" x14ac:dyDescent="0.2">
      <c r="A420" s="1">
        <v>140</v>
      </c>
      <c r="B420" s="9">
        <v>238</v>
      </c>
      <c r="C420" s="134" t="s">
        <v>410</v>
      </c>
      <c r="D420" s="135" t="s">
        <v>410</v>
      </c>
      <c r="E420" s="9">
        <v>3123</v>
      </c>
      <c r="F420" s="89" t="s">
        <v>19</v>
      </c>
      <c r="G420" s="98" t="s">
        <v>399</v>
      </c>
      <c r="H420" s="141" t="s">
        <v>535</v>
      </c>
      <c r="I420" s="138" t="s">
        <v>204</v>
      </c>
      <c r="J420" s="92">
        <v>2940</v>
      </c>
      <c r="K420" s="93">
        <v>42</v>
      </c>
      <c r="L420" s="127"/>
      <c r="M420" s="89"/>
      <c r="N420" s="143">
        <v>70</v>
      </c>
      <c r="O420" s="95">
        <f>ROUND(Tabla1333[[#This Row],[Entrada ]]*Tabla1333[[#This Row],[Costo unitario   RD$]],2)</f>
        <v>0</v>
      </c>
      <c r="P420" s="95">
        <f>ROUND(Tabla1333[[#This Row],[Salida ]]*Tabla1333[[#This Row],[Costo unitario   RD$]],2)</f>
        <v>0</v>
      </c>
      <c r="Q420" s="96">
        <f>(Tabla1333[[#This Row],[Existencia ]]+Tabla1333[[#This Row],[Entrada ]]-Tabla1333[[#This Row],[Salida ]])</f>
        <v>42</v>
      </c>
      <c r="R420" s="97">
        <f t="shared" si="6"/>
        <v>2940</v>
      </c>
    </row>
    <row r="421" spans="1:18" ht="30.75" customHeight="1" x14ac:dyDescent="0.2">
      <c r="A421" s="1">
        <v>141</v>
      </c>
      <c r="B421" s="9">
        <v>239</v>
      </c>
      <c r="C421" s="134">
        <v>43381</v>
      </c>
      <c r="D421" s="135">
        <v>43381</v>
      </c>
      <c r="E421" s="9">
        <v>4062</v>
      </c>
      <c r="F421" s="89" t="s">
        <v>32</v>
      </c>
      <c r="G421" s="98" t="s">
        <v>388</v>
      </c>
      <c r="H421" s="91" t="s">
        <v>582</v>
      </c>
      <c r="I421" s="9" t="s">
        <v>204</v>
      </c>
      <c r="J421" s="92">
        <v>2450</v>
      </c>
      <c r="K421" s="93">
        <v>14</v>
      </c>
      <c r="L421" s="127"/>
      <c r="M421" s="89"/>
      <c r="N421" s="143">
        <v>175</v>
      </c>
      <c r="O421" s="95">
        <f>ROUND(Tabla1333[[#This Row],[Entrada ]]*Tabla1333[[#This Row],[Costo unitario   RD$]],2)</f>
        <v>0</v>
      </c>
      <c r="P421" s="95">
        <f>ROUND(Tabla1333[[#This Row],[Salida ]]*Tabla1333[[#This Row],[Costo unitario   RD$]],2)</f>
        <v>0</v>
      </c>
      <c r="Q421" s="96">
        <f>(Tabla1333[[#This Row],[Existencia ]]+Tabla1333[[#This Row],[Entrada ]]-Tabla1333[[#This Row],[Salida ]])</f>
        <v>14</v>
      </c>
      <c r="R421" s="97">
        <f t="shared" si="6"/>
        <v>2450</v>
      </c>
    </row>
    <row r="422" spans="1:18" ht="30.75" customHeight="1" x14ac:dyDescent="0.2">
      <c r="A422" s="1">
        <v>142</v>
      </c>
      <c r="B422" s="9">
        <v>240</v>
      </c>
      <c r="C422" s="134" t="s">
        <v>551</v>
      </c>
      <c r="D422" s="135" t="s">
        <v>551</v>
      </c>
      <c r="E422" s="9">
        <v>4014</v>
      </c>
      <c r="F422" s="89" t="s">
        <v>32</v>
      </c>
      <c r="G422" s="98" t="s">
        <v>388</v>
      </c>
      <c r="H422" s="141" t="s">
        <v>552</v>
      </c>
      <c r="I422" s="138" t="s">
        <v>204</v>
      </c>
      <c r="J422" s="92">
        <v>153.4</v>
      </c>
      <c r="K422" s="93">
        <v>2</v>
      </c>
      <c r="L422" s="127"/>
      <c r="M422" s="89"/>
      <c r="N422" s="143">
        <v>76.7</v>
      </c>
      <c r="O422" s="95">
        <f>ROUND(Tabla1333[[#This Row],[Entrada ]]*Tabla1333[[#This Row],[Costo unitario   RD$]],2)</f>
        <v>0</v>
      </c>
      <c r="P422" s="95">
        <f>ROUND(Tabla1333[[#This Row],[Salida ]]*Tabla1333[[#This Row],[Costo unitario   RD$]],2)</f>
        <v>0</v>
      </c>
      <c r="Q422" s="96">
        <f>(Tabla1333[[#This Row],[Existencia ]]+Tabla1333[[#This Row],[Entrada ]]-Tabla1333[[#This Row],[Salida ]])</f>
        <v>2</v>
      </c>
      <c r="R422" s="97">
        <f t="shared" si="6"/>
        <v>153.4</v>
      </c>
    </row>
    <row r="423" spans="1:18" ht="30.75" customHeight="1" x14ac:dyDescent="0.2">
      <c r="A423" s="1">
        <v>143</v>
      </c>
      <c r="B423" s="9">
        <v>241</v>
      </c>
      <c r="C423" s="134" t="s">
        <v>491</v>
      </c>
      <c r="D423" s="135" t="s">
        <v>491</v>
      </c>
      <c r="E423" s="9">
        <v>3010</v>
      </c>
      <c r="F423" s="89" t="s">
        <v>19</v>
      </c>
      <c r="G423" s="98" t="s">
        <v>399</v>
      </c>
      <c r="H423" s="141" t="s">
        <v>492</v>
      </c>
      <c r="I423" s="138" t="s">
        <v>204</v>
      </c>
      <c r="J423" s="92">
        <v>22400</v>
      </c>
      <c r="K423" s="93">
        <v>8</v>
      </c>
      <c r="L423" s="127"/>
      <c r="M423" s="89"/>
      <c r="N423" s="143">
        <v>2800</v>
      </c>
      <c r="O423" s="95">
        <f>ROUND(Tabla1333[[#This Row],[Entrada ]]*Tabla1333[[#This Row],[Costo unitario   RD$]],2)</f>
        <v>0</v>
      </c>
      <c r="P423" s="95">
        <f>ROUND(Tabla1333[[#This Row],[Salida ]]*Tabla1333[[#This Row],[Costo unitario   RD$]],2)</f>
        <v>0</v>
      </c>
      <c r="Q423" s="96">
        <f>(Tabla1333[[#This Row],[Existencia ]]+Tabla1333[[#This Row],[Entrada ]]-Tabla1333[[#This Row],[Salida ]])</f>
        <v>8</v>
      </c>
      <c r="R423" s="97">
        <f t="shared" si="6"/>
        <v>22400</v>
      </c>
    </row>
    <row r="424" spans="1:18" ht="30.75" customHeight="1" x14ac:dyDescent="0.2">
      <c r="A424" s="1">
        <v>147</v>
      </c>
      <c r="B424" s="9">
        <v>243</v>
      </c>
      <c r="C424" s="134" t="s">
        <v>491</v>
      </c>
      <c r="D424" s="135" t="s">
        <v>491</v>
      </c>
      <c r="E424" s="9">
        <v>3021</v>
      </c>
      <c r="F424" s="89" t="s">
        <v>19</v>
      </c>
      <c r="G424" s="98" t="s">
        <v>399</v>
      </c>
      <c r="H424" s="141" t="s">
        <v>493</v>
      </c>
      <c r="I424" s="138" t="s">
        <v>204</v>
      </c>
      <c r="J424" s="92">
        <v>4366</v>
      </c>
      <c r="K424" s="93">
        <v>2</v>
      </c>
      <c r="L424" s="127"/>
      <c r="M424" s="89"/>
      <c r="N424" s="143">
        <v>2183</v>
      </c>
      <c r="O424" s="95">
        <f>ROUND(Tabla1333[[#This Row],[Entrada ]]*Tabla1333[[#This Row],[Costo unitario   RD$]],2)</f>
        <v>0</v>
      </c>
      <c r="P424" s="95">
        <f>ROUND(Tabla1333[[#This Row],[Salida ]]*Tabla1333[[#This Row],[Costo unitario   RD$]],2)</f>
        <v>0</v>
      </c>
      <c r="Q424" s="96">
        <f>(Tabla1333[[#This Row],[Existencia ]]+Tabla1333[[#This Row],[Entrada ]]-Tabla1333[[#This Row],[Salida ]])</f>
        <v>2</v>
      </c>
      <c r="R424" s="97">
        <f t="shared" si="6"/>
        <v>4366</v>
      </c>
    </row>
    <row r="425" spans="1:18" ht="30.75" customHeight="1" x14ac:dyDescent="0.2">
      <c r="A425" s="1">
        <v>148</v>
      </c>
      <c r="B425" s="9">
        <v>244</v>
      </c>
      <c r="C425" s="134" t="s">
        <v>491</v>
      </c>
      <c r="D425" s="135" t="s">
        <v>491</v>
      </c>
      <c r="E425" s="9">
        <v>3037</v>
      </c>
      <c r="F425" s="89" t="s">
        <v>19</v>
      </c>
      <c r="G425" s="98" t="s">
        <v>399</v>
      </c>
      <c r="H425" s="141" t="s">
        <v>500</v>
      </c>
      <c r="I425" s="138" t="s">
        <v>204</v>
      </c>
      <c r="J425" s="92">
        <v>89600</v>
      </c>
      <c r="K425" s="93">
        <v>16</v>
      </c>
      <c r="L425" s="127"/>
      <c r="M425" s="89"/>
      <c r="N425" s="143">
        <v>5600</v>
      </c>
      <c r="O425" s="95">
        <f>ROUND(Tabla1333[[#This Row],[Entrada ]]*Tabla1333[[#This Row],[Costo unitario   RD$]],2)</f>
        <v>0</v>
      </c>
      <c r="P425" s="95">
        <f>ROUND(Tabla1333[[#This Row],[Salida ]]*Tabla1333[[#This Row],[Costo unitario   RD$]],2)</f>
        <v>0</v>
      </c>
      <c r="Q425" s="96">
        <f>(Tabla1333[[#This Row],[Existencia ]]+Tabla1333[[#This Row],[Entrada ]]-Tabla1333[[#This Row],[Salida ]])</f>
        <v>16</v>
      </c>
      <c r="R425" s="97">
        <f t="shared" si="6"/>
        <v>89600</v>
      </c>
    </row>
    <row r="426" spans="1:18" ht="30.75" customHeight="1" x14ac:dyDescent="0.2">
      <c r="A426" s="1">
        <v>149</v>
      </c>
      <c r="B426" s="9">
        <v>245</v>
      </c>
      <c r="C426" s="134" t="s">
        <v>491</v>
      </c>
      <c r="D426" s="135" t="s">
        <v>491</v>
      </c>
      <c r="E426" s="9">
        <v>3065</v>
      </c>
      <c r="F426" s="89" t="s">
        <v>19</v>
      </c>
      <c r="G426" s="98" t="s">
        <v>399</v>
      </c>
      <c r="H426" s="141" t="s">
        <v>505</v>
      </c>
      <c r="I426" s="138" t="s">
        <v>204</v>
      </c>
      <c r="J426" s="92">
        <v>48000</v>
      </c>
      <c r="K426" s="93">
        <v>12</v>
      </c>
      <c r="L426" s="127"/>
      <c r="M426" s="89"/>
      <c r="N426" s="143">
        <v>4000</v>
      </c>
      <c r="O426" s="95">
        <f>ROUND(Tabla1333[[#This Row],[Entrada ]]*Tabla1333[[#This Row],[Costo unitario   RD$]],2)</f>
        <v>0</v>
      </c>
      <c r="P426" s="95">
        <f>ROUND(Tabla1333[[#This Row],[Salida ]]*Tabla1333[[#This Row],[Costo unitario   RD$]],2)</f>
        <v>0</v>
      </c>
      <c r="Q426" s="96">
        <f>(Tabla1333[[#This Row],[Existencia ]]+Tabla1333[[#This Row],[Entrada ]]-Tabla1333[[#This Row],[Salida ]])</f>
        <v>12</v>
      </c>
      <c r="R426" s="97">
        <f t="shared" si="6"/>
        <v>48000</v>
      </c>
    </row>
    <row r="427" spans="1:18" ht="30.75" customHeight="1" x14ac:dyDescent="0.2">
      <c r="A427" s="1">
        <v>152</v>
      </c>
      <c r="B427" s="9">
        <v>246</v>
      </c>
      <c r="C427" s="134" t="s">
        <v>491</v>
      </c>
      <c r="D427" s="135" t="s">
        <v>491</v>
      </c>
      <c r="E427" s="9">
        <v>3066</v>
      </c>
      <c r="F427" s="9" t="s">
        <v>19</v>
      </c>
      <c r="G427" s="98" t="s">
        <v>399</v>
      </c>
      <c r="H427" s="141" t="s">
        <v>506</v>
      </c>
      <c r="I427" s="138" t="s">
        <v>204</v>
      </c>
      <c r="J427" s="92">
        <v>8342</v>
      </c>
      <c r="K427" s="93">
        <v>43</v>
      </c>
      <c r="L427" s="127"/>
      <c r="M427" s="89"/>
      <c r="N427" s="143">
        <v>194</v>
      </c>
      <c r="O427" s="95">
        <f>ROUND(Tabla1333[[#This Row],[Entrada ]]*Tabla1333[[#This Row],[Costo unitario   RD$]],2)</f>
        <v>0</v>
      </c>
      <c r="P427" s="95">
        <f>ROUND(Tabla1333[[#This Row],[Salida ]]*Tabla1333[[#This Row],[Costo unitario   RD$]],2)</f>
        <v>0</v>
      </c>
      <c r="Q427" s="96">
        <f>(Tabla1333[[#This Row],[Existencia ]]+Tabla1333[[#This Row],[Entrada ]]-Tabla1333[[#This Row],[Salida ]])</f>
        <v>43</v>
      </c>
      <c r="R427" s="97">
        <f t="shared" si="6"/>
        <v>8342</v>
      </c>
    </row>
    <row r="428" spans="1:18" ht="30.75" customHeight="1" x14ac:dyDescent="0.2">
      <c r="A428" s="1">
        <v>154</v>
      </c>
      <c r="B428" s="9">
        <v>247</v>
      </c>
      <c r="C428" s="134" t="s">
        <v>491</v>
      </c>
      <c r="D428" s="135" t="s">
        <v>491</v>
      </c>
      <c r="E428" s="9">
        <v>3069</v>
      </c>
      <c r="F428" s="89" t="s">
        <v>19</v>
      </c>
      <c r="G428" s="98" t="s">
        <v>399</v>
      </c>
      <c r="H428" s="141" t="s">
        <v>508</v>
      </c>
      <c r="I428" s="138" t="s">
        <v>204</v>
      </c>
      <c r="J428" s="92">
        <v>3000</v>
      </c>
      <c r="K428" s="93">
        <v>2</v>
      </c>
      <c r="L428" s="127"/>
      <c r="M428" s="89"/>
      <c r="N428" s="143">
        <v>1500</v>
      </c>
      <c r="O428" s="95">
        <f>ROUND(Tabla1333[[#This Row],[Entrada ]]*Tabla1333[[#This Row],[Costo unitario   RD$]],2)</f>
        <v>0</v>
      </c>
      <c r="P428" s="95">
        <f>ROUND(Tabla1333[[#This Row],[Salida ]]*Tabla1333[[#This Row],[Costo unitario   RD$]],2)</f>
        <v>0</v>
      </c>
      <c r="Q428" s="96">
        <f>(Tabla1333[[#This Row],[Existencia ]]+Tabla1333[[#This Row],[Entrada ]]-Tabla1333[[#This Row],[Salida ]])</f>
        <v>2</v>
      </c>
      <c r="R428" s="97">
        <f t="shared" si="6"/>
        <v>3000</v>
      </c>
    </row>
    <row r="429" spans="1:18" s="5" customFormat="1" ht="30.75" customHeight="1" x14ac:dyDescent="0.2">
      <c r="A429" s="1">
        <v>158</v>
      </c>
      <c r="B429" s="9">
        <v>251</v>
      </c>
      <c r="C429" s="134" t="s">
        <v>491</v>
      </c>
      <c r="D429" s="135" t="s">
        <v>491</v>
      </c>
      <c r="E429" s="9">
        <v>3079</v>
      </c>
      <c r="F429" s="89" t="s">
        <v>19</v>
      </c>
      <c r="G429" s="98" t="s">
        <v>399</v>
      </c>
      <c r="H429" s="141" t="s">
        <v>514</v>
      </c>
      <c r="I429" s="138" t="s">
        <v>204</v>
      </c>
      <c r="J429" s="92">
        <v>9000</v>
      </c>
      <c r="K429" s="93">
        <v>3</v>
      </c>
      <c r="L429" s="127"/>
      <c r="M429" s="89"/>
      <c r="N429" s="143">
        <v>3000</v>
      </c>
      <c r="O429" s="95">
        <f>ROUND(Tabla1333[[#This Row],[Entrada ]]*Tabla1333[[#This Row],[Costo unitario   RD$]],2)</f>
        <v>0</v>
      </c>
      <c r="P429" s="95">
        <f>ROUND(Tabla1333[[#This Row],[Salida ]]*Tabla1333[[#This Row],[Costo unitario   RD$]],2)</f>
        <v>0</v>
      </c>
      <c r="Q429" s="96">
        <f>(Tabla1333[[#This Row],[Existencia ]]+Tabla1333[[#This Row],[Entrada ]]-Tabla1333[[#This Row],[Salida ]])</f>
        <v>3</v>
      </c>
      <c r="R429" s="97">
        <f t="shared" si="6"/>
        <v>9000</v>
      </c>
    </row>
    <row r="430" spans="1:18" s="5" customFormat="1" ht="30.75" customHeight="1" x14ac:dyDescent="0.2">
      <c r="A430" s="1">
        <v>160</v>
      </c>
      <c r="B430" s="9">
        <v>252</v>
      </c>
      <c r="C430" s="134" t="s">
        <v>491</v>
      </c>
      <c r="D430" s="135" t="s">
        <v>491</v>
      </c>
      <c r="E430" s="9">
        <v>3091</v>
      </c>
      <c r="F430" s="89" t="s">
        <v>19</v>
      </c>
      <c r="G430" s="98" t="s">
        <v>399</v>
      </c>
      <c r="H430" s="141" t="s">
        <v>523</v>
      </c>
      <c r="I430" s="138" t="s">
        <v>204</v>
      </c>
      <c r="J430" s="92">
        <v>13300</v>
      </c>
      <c r="K430" s="93">
        <v>7</v>
      </c>
      <c r="L430" s="127"/>
      <c r="M430" s="89"/>
      <c r="N430" s="143">
        <v>1900</v>
      </c>
      <c r="O430" s="95">
        <f>ROUND(Tabla1333[[#This Row],[Entrada ]]*Tabla1333[[#This Row],[Costo unitario   RD$]],2)</f>
        <v>0</v>
      </c>
      <c r="P430" s="95">
        <f>ROUND(Tabla1333[[#This Row],[Salida ]]*Tabla1333[[#This Row],[Costo unitario   RD$]],2)</f>
        <v>0</v>
      </c>
      <c r="Q430" s="96">
        <f>(Tabla1333[[#This Row],[Existencia ]]+Tabla1333[[#This Row],[Entrada ]]-Tabla1333[[#This Row],[Salida ]])</f>
        <v>7</v>
      </c>
      <c r="R430" s="97">
        <f t="shared" si="6"/>
        <v>13300</v>
      </c>
    </row>
    <row r="431" spans="1:18" s="5" customFormat="1" ht="30.75" customHeight="1" x14ac:dyDescent="0.2">
      <c r="A431" s="1">
        <v>161</v>
      </c>
      <c r="B431" s="9">
        <v>253</v>
      </c>
      <c r="C431" s="134" t="s">
        <v>491</v>
      </c>
      <c r="D431" s="135" t="s">
        <v>491</v>
      </c>
      <c r="E431" s="9">
        <v>3092</v>
      </c>
      <c r="F431" s="89" t="s">
        <v>19</v>
      </c>
      <c r="G431" s="98" t="s">
        <v>399</v>
      </c>
      <c r="H431" s="141" t="s">
        <v>524</v>
      </c>
      <c r="I431" s="138" t="s">
        <v>204</v>
      </c>
      <c r="J431" s="92">
        <v>11400</v>
      </c>
      <c r="K431" s="93">
        <v>6</v>
      </c>
      <c r="L431" s="127"/>
      <c r="M431" s="89"/>
      <c r="N431" s="143">
        <v>1900</v>
      </c>
      <c r="O431" s="95">
        <f>ROUND(Tabla1333[[#This Row],[Entrada ]]*Tabla1333[[#This Row],[Costo unitario   RD$]],2)</f>
        <v>0</v>
      </c>
      <c r="P431" s="95">
        <f>ROUND(Tabla1333[[#This Row],[Salida ]]*Tabla1333[[#This Row],[Costo unitario   RD$]],2)</f>
        <v>0</v>
      </c>
      <c r="Q431" s="96">
        <f>(Tabla1333[[#This Row],[Existencia ]]+Tabla1333[[#This Row],[Entrada ]]-Tabla1333[[#This Row],[Salida ]])</f>
        <v>6</v>
      </c>
      <c r="R431" s="97">
        <f t="shared" si="6"/>
        <v>11400</v>
      </c>
    </row>
    <row r="432" spans="1:18" s="5" customFormat="1" ht="30.75" customHeight="1" x14ac:dyDescent="0.2">
      <c r="A432" s="1">
        <v>162</v>
      </c>
      <c r="B432" s="9">
        <v>254</v>
      </c>
      <c r="C432" s="134" t="s">
        <v>491</v>
      </c>
      <c r="D432" s="135" t="s">
        <v>491</v>
      </c>
      <c r="E432" s="9">
        <v>3144</v>
      </c>
      <c r="F432" s="89" t="s">
        <v>19</v>
      </c>
      <c r="G432" s="98" t="s">
        <v>399</v>
      </c>
      <c r="H432" s="141" t="s">
        <v>539</v>
      </c>
      <c r="I432" s="138" t="s">
        <v>204</v>
      </c>
      <c r="J432" s="92">
        <v>3000</v>
      </c>
      <c r="K432" s="93">
        <v>2</v>
      </c>
      <c r="L432" s="127"/>
      <c r="M432" s="89"/>
      <c r="N432" s="143">
        <v>1500</v>
      </c>
      <c r="O432" s="95">
        <f>ROUND(Tabla1333[[#This Row],[Entrada ]]*Tabla1333[[#This Row],[Costo unitario   RD$]],2)</f>
        <v>0</v>
      </c>
      <c r="P432" s="95">
        <f>ROUND(Tabla1333[[#This Row],[Salida ]]*Tabla1333[[#This Row],[Costo unitario   RD$]],2)</f>
        <v>0</v>
      </c>
      <c r="Q432" s="96">
        <f>(Tabla1333[[#This Row],[Existencia ]]+Tabla1333[[#This Row],[Entrada ]]-Tabla1333[[#This Row],[Salida ]])</f>
        <v>2</v>
      </c>
      <c r="R432" s="97">
        <f t="shared" si="6"/>
        <v>3000</v>
      </c>
    </row>
    <row r="433" spans="1:18" s="5" customFormat="1" ht="30.75" customHeight="1" x14ac:dyDescent="0.2">
      <c r="A433" s="1">
        <v>176</v>
      </c>
      <c r="B433" s="9">
        <v>266</v>
      </c>
      <c r="C433" s="134" t="s">
        <v>491</v>
      </c>
      <c r="D433" s="135" t="s">
        <v>491</v>
      </c>
      <c r="E433" s="9">
        <v>3062</v>
      </c>
      <c r="F433" s="89" t="s">
        <v>19</v>
      </c>
      <c r="G433" s="98" t="s">
        <v>399</v>
      </c>
      <c r="H433" s="141" t="s">
        <v>540</v>
      </c>
      <c r="I433" s="138" t="s">
        <v>204</v>
      </c>
      <c r="J433" s="92">
        <v>3800</v>
      </c>
      <c r="K433" s="93">
        <v>2</v>
      </c>
      <c r="L433" s="127"/>
      <c r="M433" s="89"/>
      <c r="N433" s="143">
        <v>1900</v>
      </c>
      <c r="O433" s="95">
        <f>ROUND(Tabla1333[[#This Row],[Entrada ]]*Tabla1333[[#This Row],[Costo unitario   RD$]],2)</f>
        <v>0</v>
      </c>
      <c r="P433" s="95">
        <f>ROUND(Tabla1333[[#This Row],[Salida ]]*Tabla1333[[#This Row],[Costo unitario   RD$]],2)</f>
        <v>0</v>
      </c>
      <c r="Q433" s="96">
        <f>(Tabla1333[[#This Row],[Existencia ]]+Tabla1333[[#This Row],[Entrada ]]-Tabla1333[[#This Row],[Salida ]])</f>
        <v>2</v>
      </c>
      <c r="R433" s="97">
        <f t="shared" si="6"/>
        <v>3800</v>
      </c>
    </row>
    <row r="434" spans="1:18" s="5" customFormat="1" ht="30.75" customHeight="1" x14ac:dyDescent="0.2">
      <c r="A434" s="1">
        <v>177</v>
      </c>
      <c r="B434" s="9">
        <v>267</v>
      </c>
      <c r="C434" s="134" t="s">
        <v>491</v>
      </c>
      <c r="D434" s="135" t="s">
        <v>491</v>
      </c>
      <c r="E434" s="9">
        <v>3162</v>
      </c>
      <c r="F434" s="89" t="s">
        <v>19</v>
      </c>
      <c r="G434" s="98" t="s">
        <v>399</v>
      </c>
      <c r="H434" s="141" t="s">
        <v>542</v>
      </c>
      <c r="I434" s="138" t="s">
        <v>204</v>
      </c>
      <c r="J434" s="92">
        <v>9042.6</v>
      </c>
      <c r="K434" s="93">
        <v>2</v>
      </c>
      <c r="L434" s="127"/>
      <c r="M434" s="89"/>
      <c r="N434" s="143">
        <v>4521.3</v>
      </c>
      <c r="O434" s="95">
        <f>ROUND(Tabla1333[[#This Row],[Entrada ]]*Tabla1333[[#This Row],[Costo unitario   RD$]],2)</f>
        <v>0</v>
      </c>
      <c r="P434" s="95">
        <f>ROUND(Tabla1333[[#This Row],[Salida ]]*Tabla1333[[#This Row],[Costo unitario   RD$]],2)</f>
        <v>0</v>
      </c>
      <c r="Q434" s="96">
        <f>(Tabla1333[[#This Row],[Existencia ]]+Tabla1333[[#This Row],[Entrada ]]-Tabla1333[[#This Row],[Salida ]])</f>
        <v>2</v>
      </c>
      <c r="R434" s="97">
        <f t="shared" si="6"/>
        <v>9042.6</v>
      </c>
    </row>
    <row r="435" spans="1:18" s="5" customFormat="1" ht="30.75" customHeight="1" x14ac:dyDescent="0.2">
      <c r="A435" s="1">
        <v>179</v>
      </c>
      <c r="B435" s="9">
        <v>268</v>
      </c>
      <c r="C435" s="134" t="s">
        <v>491</v>
      </c>
      <c r="D435" s="135" t="s">
        <v>491</v>
      </c>
      <c r="E435" s="9">
        <v>3130</v>
      </c>
      <c r="F435" s="89" t="s">
        <v>19</v>
      </c>
      <c r="G435" s="98" t="s">
        <v>399</v>
      </c>
      <c r="H435" s="141" t="s">
        <v>585</v>
      </c>
      <c r="I435" s="138" t="s">
        <v>204</v>
      </c>
      <c r="J435" s="92">
        <v>7600</v>
      </c>
      <c r="K435" s="93">
        <v>4</v>
      </c>
      <c r="L435" s="127"/>
      <c r="M435" s="89"/>
      <c r="N435" s="143">
        <v>1900</v>
      </c>
      <c r="O435" s="95">
        <f>ROUND(Tabla1333[[#This Row],[Entrada ]]*Tabla1333[[#This Row],[Costo unitario   RD$]],2)</f>
        <v>0</v>
      </c>
      <c r="P435" s="95">
        <f>ROUND(Tabla1333[[#This Row],[Salida ]]*Tabla1333[[#This Row],[Costo unitario   RD$]],2)</f>
        <v>0</v>
      </c>
      <c r="Q435" s="96">
        <f>(Tabla1333[[#This Row],[Existencia ]]+Tabla1333[[#This Row],[Entrada ]]-Tabla1333[[#This Row],[Salida ]])</f>
        <v>4</v>
      </c>
      <c r="R435" s="97">
        <f t="shared" si="6"/>
        <v>7600</v>
      </c>
    </row>
    <row r="436" spans="1:18" s="5" customFormat="1" ht="30.75" customHeight="1" x14ac:dyDescent="0.2">
      <c r="A436" s="1">
        <v>180</v>
      </c>
      <c r="B436" s="9">
        <v>269</v>
      </c>
      <c r="C436" s="134" t="s">
        <v>491</v>
      </c>
      <c r="D436" s="135" t="s">
        <v>491</v>
      </c>
      <c r="E436" s="9">
        <v>3151</v>
      </c>
      <c r="F436" s="89" t="s">
        <v>19</v>
      </c>
      <c r="G436" s="98" t="s">
        <v>399</v>
      </c>
      <c r="H436" s="141" t="s">
        <v>588</v>
      </c>
      <c r="I436" s="138" t="s">
        <v>204</v>
      </c>
      <c r="J436" s="92">
        <v>41600</v>
      </c>
      <c r="K436" s="93">
        <v>16</v>
      </c>
      <c r="L436" s="127"/>
      <c r="M436" s="89"/>
      <c r="N436" s="143">
        <v>2600</v>
      </c>
      <c r="O436" s="95">
        <f>ROUND(Tabla1333[[#This Row],[Entrada ]]*Tabla1333[[#This Row],[Costo unitario   RD$]],2)</f>
        <v>0</v>
      </c>
      <c r="P436" s="95">
        <f>ROUND(Tabla1333[[#This Row],[Salida ]]*Tabla1333[[#This Row],[Costo unitario   RD$]],2)</f>
        <v>0</v>
      </c>
      <c r="Q436" s="96">
        <f>(Tabla1333[[#This Row],[Existencia ]]+Tabla1333[[#This Row],[Entrada ]]-Tabla1333[[#This Row],[Salida ]])</f>
        <v>16</v>
      </c>
      <c r="R436" s="97">
        <f t="shared" si="6"/>
        <v>41600</v>
      </c>
    </row>
    <row r="437" spans="1:18" s="5" customFormat="1" ht="30.75" customHeight="1" x14ac:dyDescent="0.2">
      <c r="A437" s="1">
        <v>181</v>
      </c>
      <c r="B437" s="9">
        <v>270</v>
      </c>
      <c r="C437" s="134">
        <v>43320</v>
      </c>
      <c r="D437" s="135">
        <v>43320</v>
      </c>
      <c r="E437" s="9">
        <v>3082</v>
      </c>
      <c r="F437" s="89" t="s">
        <v>19</v>
      </c>
      <c r="G437" s="98" t="s">
        <v>399</v>
      </c>
      <c r="H437" s="141" t="s">
        <v>517</v>
      </c>
      <c r="I437" s="138" t="s">
        <v>204</v>
      </c>
      <c r="J437" s="92">
        <v>34800</v>
      </c>
      <c r="K437" s="93">
        <v>6</v>
      </c>
      <c r="L437" s="127"/>
      <c r="M437" s="89"/>
      <c r="N437" s="143">
        <v>5800</v>
      </c>
      <c r="O437" s="95">
        <f>ROUND(Tabla1333[[#This Row],[Entrada ]]*Tabla1333[[#This Row],[Costo unitario   RD$]],2)</f>
        <v>0</v>
      </c>
      <c r="P437" s="95">
        <f>ROUND(Tabla1333[[#This Row],[Salida ]]*Tabla1333[[#This Row],[Costo unitario   RD$]],2)</f>
        <v>0</v>
      </c>
      <c r="Q437" s="96">
        <f>(Tabla1333[[#This Row],[Existencia ]]+Tabla1333[[#This Row],[Entrada ]]-Tabla1333[[#This Row],[Salida ]])</f>
        <v>6</v>
      </c>
      <c r="R437" s="97">
        <f t="shared" si="6"/>
        <v>34800</v>
      </c>
    </row>
    <row r="438" spans="1:18" s="5" customFormat="1" ht="30.75" customHeight="1" x14ac:dyDescent="0.2">
      <c r="A438" s="1">
        <v>182</v>
      </c>
      <c r="B438" s="9">
        <v>271</v>
      </c>
      <c r="C438" s="134">
        <v>43320</v>
      </c>
      <c r="D438" s="135">
        <v>43320</v>
      </c>
      <c r="E438" s="9">
        <v>3094</v>
      </c>
      <c r="F438" s="89" t="s">
        <v>19</v>
      </c>
      <c r="G438" s="98" t="s">
        <v>399</v>
      </c>
      <c r="H438" s="141" t="s">
        <v>525</v>
      </c>
      <c r="I438" s="138" t="s">
        <v>204</v>
      </c>
      <c r="J438" s="92">
        <v>8000</v>
      </c>
      <c r="K438" s="93">
        <v>2</v>
      </c>
      <c r="L438" s="127"/>
      <c r="M438" s="89"/>
      <c r="N438" s="143">
        <v>4000</v>
      </c>
      <c r="O438" s="95">
        <f>ROUND(Tabla1333[[#This Row],[Entrada ]]*Tabla1333[[#This Row],[Costo unitario   RD$]],2)</f>
        <v>0</v>
      </c>
      <c r="P438" s="95">
        <f>ROUND(Tabla1333[[#This Row],[Salida ]]*Tabla1333[[#This Row],[Costo unitario   RD$]],2)</f>
        <v>0</v>
      </c>
      <c r="Q438" s="96">
        <f>(Tabla1333[[#This Row],[Existencia ]]+Tabla1333[[#This Row],[Entrada ]]-Tabla1333[[#This Row],[Salida ]])</f>
        <v>2</v>
      </c>
      <c r="R438" s="97">
        <f t="shared" si="6"/>
        <v>8000</v>
      </c>
    </row>
    <row r="439" spans="1:18" s="5" customFormat="1" ht="30.75" customHeight="1" x14ac:dyDescent="0.2">
      <c r="A439" s="1">
        <v>183</v>
      </c>
      <c r="B439" s="9">
        <v>272</v>
      </c>
      <c r="C439" s="134">
        <v>43320</v>
      </c>
      <c r="D439" s="135">
        <v>43320</v>
      </c>
      <c r="E439" s="9">
        <v>3095</v>
      </c>
      <c r="F439" s="89" t="s">
        <v>19</v>
      </c>
      <c r="G439" s="98" t="s">
        <v>399</v>
      </c>
      <c r="H439" s="141" t="s">
        <v>526</v>
      </c>
      <c r="I439" s="138" t="s">
        <v>204</v>
      </c>
      <c r="J439" s="92">
        <v>9900</v>
      </c>
      <c r="K439" s="93">
        <v>2</v>
      </c>
      <c r="L439" s="127"/>
      <c r="M439" s="89"/>
      <c r="N439" s="143">
        <v>4950</v>
      </c>
      <c r="O439" s="95">
        <f>ROUND(Tabla1333[[#This Row],[Entrada ]]*Tabla1333[[#This Row],[Costo unitario   RD$]],2)</f>
        <v>0</v>
      </c>
      <c r="P439" s="95">
        <f>ROUND(Tabla1333[[#This Row],[Salida ]]*Tabla1333[[#This Row],[Costo unitario   RD$]],2)</f>
        <v>0</v>
      </c>
      <c r="Q439" s="96">
        <f>(Tabla1333[[#This Row],[Existencia ]]+Tabla1333[[#This Row],[Entrada ]]-Tabla1333[[#This Row],[Salida ]])</f>
        <v>2</v>
      </c>
      <c r="R439" s="97">
        <f t="shared" si="6"/>
        <v>9900</v>
      </c>
    </row>
    <row r="440" spans="1:18" s="5" customFormat="1" ht="30.75" customHeight="1" x14ac:dyDescent="0.2">
      <c r="A440" s="1">
        <v>184</v>
      </c>
      <c r="B440" s="9">
        <v>273</v>
      </c>
      <c r="C440" s="134">
        <v>43320</v>
      </c>
      <c r="D440" s="135">
        <v>43320</v>
      </c>
      <c r="E440" s="9">
        <v>3096</v>
      </c>
      <c r="F440" s="89" t="s">
        <v>19</v>
      </c>
      <c r="G440" s="98" t="s">
        <v>399</v>
      </c>
      <c r="H440" s="141" t="s">
        <v>527</v>
      </c>
      <c r="I440" s="138" t="s">
        <v>204</v>
      </c>
      <c r="J440" s="92">
        <v>29700</v>
      </c>
      <c r="K440" s="93">
        <v>6</v>
      </c>
      <c r="L440" s="127"/>
      <c r="M440" s="89"/>
      <c r="N440" s="143">
        <v>4950</v>
      </c>
      <c r="O440" s="95">
        <f>ROUND(Tabla1333[[#This Row],[Entrada ]]*Tabla1333[[#This Row],[Costo unitario   RD$]],2)</f>
        <v>0</v>
      </c>
      <c r="P440" s="95">
        <f>ROUND(Tabla1333[[#This Row],[Salida ]]*Tabla1333[[#This Row],[Costo unitario   RD$]],2)</f>
        <v>0</v>
      </c>
      <c r="Q440" s="96">
        <f>(Tabla1333[[#This Row],[Existencia ]]+Tabla1333[[#This Row],[Entrada ]]-Tabla1333[[#This Row],[Salida ]])</f>
        <v>6</v>
      </c>
      <c r="R440" s="97">
        <f t="shared" si="6"/>
        <v>29700</v>
      </c>
    </row>
    <row r="441" spans="1:18" s="5" customFormat="1" ht="30.75" customHeight="1" x14ac:dyDescent="0.2">
      <c r="A441" s="1">
        <v>185</v>
      </c>
      <c r="B441" s="9">
        <v>274</v>
      </c>
      <c r="C441" s="134">
        <v>43320</v>
      </c>
      <c r="D441" s="135">
        <v>43320</v>
      </c>
      <c r="E441" s="9">
        <v>3118</v>
      </c>
      <c r="F441" s="89" t="s">
        <v>19</v>
      </c>
      <c r="G441" s="98" t="s">
        <v>399</v>
      </c>
      <c r="H441" s="141" t="s">
        <v>531</v>
      </c>
      <c r="I441" s="138" t="s">
        <v>204</v>
      </c>
      <c r="J441" s="92">
        <v>14850</v>
      </c>
      <c r="K441" s="93">
        <v>3</v>
      </c>
      <c r="L441" s="127"/>
      <c r="M441" s="89"/>
      <c r="N441" s="143">
        <v>4950</v>
      </c>
      <c r="O441" s="95">
        <f>ROUND(Tabla1333[[#This Row],[Entrada ]]*Tabla1333[[#This Row],[Costo unitario   RD$]],2)</f>
        <v>0</v>
      </c>
      <c r="P441" s="95">
        <f>ROUND(Tabla1333[[#This Row],[Salida ]]*Tabla1333[[#This Row],[Costo unitario   RD$]],2)</f>
        <v>0</v>
      </c>
      <c r="Q441" s="96">
        <f>(Tabla1333[[#This Row],[Existencia ]]+Tabla1333[[#This Row],[Entrada ]]-Tabla1333[[#This Row],[Salida ]])</f>
        <v>3</v>
      </c>
      <c r="R441" s="97">
        <f t="shared" si="6"/>
        <v>14850</v>
      </c>
    </row>
    <row r="442" spans="1:18" s="5" customFormat="1" ht="30.75" customHeight="1" x14ac:dyDescent="0.2">
      <c r="A442" s="1">
        <v>187</v>
      </c>
      <c r="B442" s="9">
        <v>276</v>
      </c>
      <c r="C442" s="134">
        <v>43320</v>
      </c>
      <c r="D442" s="135">
        <v>43320</v>
      </c>
      <c r="E442" s="9">
        <v>3120</v>
      </c>
      <c r="F442" s="89" t="s">
        <v>19</v>
      </c>
      <c r="G442" s="98" t="s">
        <v>399</v>
      </c>
      <c r="H442" s="141" t="s">
        <v>534</v>
      </c>
      <c r="I442" s="138" t="s">
        <v>204</v>
      </c>
      <c r="J442" s="92">
        <v>14400</v>
      </c>
      <c r="K442" s="93">
        <v>4</v>
      </c>
      <c r="L442" s="127"/>
      <c r="M442" s="89"/>
      <c r="N442" s="143">
        <v>3600</v>
      </c>
      <c r="O442" s="95">
        <f>ROUND(Tabla1333[[#This Row],[Entrada ]]*Tabla1333[[#This Row],[Costo unitario   RD$]],2)</f>
        <v>0</v>
      </c>
      <c r="P442" s="95">
        <f>ROUND(Tabla1333[[#This Row],[Salida ]]*Tabla1333[[#This Row],[Costo unitario   RD$]],2)</f>
        <v>0</v>
      </c>
      <c r="Q442" s="96">
        <f>(Tabla1333[[#This Row],[Existencia ]]+Tabla1333[[#This Row],[Entrada ]]-Tabla1333[[#This Row],[Salida ]])</f>
        <v>4</v>
      </c>
      <c r="R442" s="97">
        <f t="shared" si="6"/>
        <v>14400</v>
      </c>
    </row>
    <row r="443" spans="1:18" s="5" customFormat="1" ht="30.75" customHeight="1" x14ac:dyDescent="0.2">
      <c r="A443" s="1">
        <v>189</v>
      </c>
      <c r="B443" s="9">
        <v>277</v>
      </c>
      <c r="C443" s="134">
        <v>43320</v>
      </c>
      <c r="D443" s="135">
        <v>43320</v>
      </c>
      <c r="E443" s="9">
        <v>3126</v>
      </c>
      <c r="F443" s="89" t="s">
        <v>19</v>
      </c>
      <c r="G443" s="98" t="s">
        <v>399</v>
      </c>
      <c r="H443" s="141" t="s">
        <v>536</v>
      </c>
      <c r="I443" s="138" t="s">
        <v>204</v>
      </c>
      <c r="J443" s="92">
        <v>3600</v>
      </c>
      <c r="K443" s="93">
        <v>1</v>
      </c>
      <c r="L443" s="127"/>
      <c r="M443" s="89">
        <v>1</v>
      </c>
      <c r="N443" s="143">
        <v>3600</v>
      </c>
      <c r="O443" s="95">
        <f>ROUND(Tabla1333[[#This Row],[Entrada ]]*Tabla1333[[#This Row],[Costo unitario   RD$]],2)</f>
        <v>0</v>
      </c>
      <c r="P443" s="95">
        <f>ROUND(Tabla1333[[#This Row],[Salida ]]*Tabla1333[[#This Row],[Costo unitario   RD$]],2)</f>
        <v>3600</v>
      </c>
      <c r="Q443" s="96">
        <f>(Tabla1333[[#This Row],[Existencia ]]+Tabla1333[[#This Row],[Entrada ]]-Tabla1333[[#This Row],[Salida ]])</f>
        <v>0</v>
      </c>
      <c r="R443" s="97">
        <f t="shared" si="6"/>
        <v>0</v>
      </c>
    </row>
    <row r="444" spans="1:18" s="5" customFormat="1" ht="30.75" customHeight="1" x14ac:dyDescent="0.2">
      <c r="A444" s="1">
        <v>190</v>
      </c>
      <c r="B444" s="9">
        <v>278</v>
      </c>
      <c r="C444" s="134">
        <v>43320</v>
      </c>
      <c r="D444" s="135">
        <v>43320</v>
      </c>
      <c r="E444" s="9">
        <v>3127</v>
      </c>
      <c r="F444" s="89" t="s">
        <v>19</v>
      </c>
      <c r="G444" s="98" t="s">
        <v>399</v>
      </c>
      <c r="H444" s="141" t="s">
        <v>537</v>
      </c>
      <c r="I444" s="138" t="s">
        <v>204</v>
      </c>
      <c r="J444" s="92">
        <v>64800</v>
      </c>
      <c r="K444" s="93">
        <v>12</v>
      </c>
      <c r="L444" s="127"/>
      <c r="M444" s="89"/>
      <c r="N444" s="143">
        <v>5400</v>
      </c>
      <c r="O444" s="95">
        <f>ROUND(Tabla1333[[#This Row],[Entrada ]]*Tabla1333[[#This Row],[Costo unitario   RD$]],2)</f>
        <v>0</v>
      </c>
      <c r="P444" s="95">
        <f>ROUND(Tabla1333[[#This Row],[Salida ]]*Tabla1333[[#This Row],[Costo unitario   RD$]],2)</f>
        <v>0</v>
      </c>
      <c r="Q444" s="96">
        <f>(Tabla1333[[#This Row],[Existencia ]]+Tabla1333[[#This Row],[Entrada ]]-Tabla1333[[#This Row],[Salida ]])</f>
        <v>12</v>
      </c>
      <c r="R444" s="97">
        <f t="shared" si="6"/>
        <v>64800</v>
      </c>
    </row>
    <row r="445" spans="1:18" s="5" customFormat="1" ht="30.75" customHeight="1" x14ac:dyDescent="0.2">
      <c r="A445" s="1">
        <v>191</v>
      </c>
      <c r="B445" s="9">
        <v>279</v>
      </c>
      <c r="C445" s="134">
        <v>43320</v>
      </c>
      <c r="D445" s="135">
        <v>43320</v>
      </c>
      <c r="E445" s="9">
        <v>3128</v>
      </c>
      <c r="F445" s="89" t="s">
        <v>19</v>
      </c>
      <c r="G445" s="98" t="s">
        <v>399</v>
      </c>
      <c r="H445" s="141" t="s">
        <v>538</v>
      </c>
      <c r="I445" s="138" t="s">
        <v>204</v>
      </c>
      <c r="J445" s="92">
        <v>25000</v>
      </c>
      <c r="K445" s="93">
        <v>5</v>
      </c>
      <c r="L445" s="127"/>
      <c r="M445" s="89"/>
      <c r="N445" s="143">
        <v>5000</v>
      </c>
      <c r="O445" s="95">
        <f>ROUND(Tabla1333[[#This Row],[Entrada ]]*Tabla1333[[#This Row],[Costo unitario   RD$]],2)</f>
        <v>0</v>
      </c>
      <c r="P445" s="95">
        <f>ROUND(Tabla1333[[#This Row],[Salida ]]*Tabla1333[[#This Row],[Costo unitario   RD$]],2)</f>
        <v>0</v>
      </c>
      <c r="Q445" s="96">
        <f>(Tabla1333[[#This Row],[Existencia ]]+Tabla1333[[#This Row],[Entrada ]]-Tabla1333[[#This Row],[Salida ]])</f>
        <v>5</v>
      </c>
      <c r="R445" s="97">
        <f t="shared" si="6"/>
        <v>25000</v>
      </c>
    </row>
    <row r="446" spans="1:18" s="5" customFormat="1" ht="30.75" customHeight="1" x14ac:dyDescent="0.2">
      <c r="A446" s="1">
        <v>192</v>
      </c>
      <c r="B446" s="9">
        <v>280</v>
      </c>
      <c r="C446" s="134">
        <v>43320</v>
      </c>
      <c r="D446" s="135">
        <v>43320</v>
      </c>
      <c r="E446" s="9">
        <v>3149</v>
      </c>
      <c r="F446" s="89" t="s">
        <v>19</v>
      </c>
      <c r="G446" s="98" t="s">
        <v>399</v>
      </c>
      <c r="H446" s="141" t="s">
        <v>541</v>
      </c>
      <c r="I446" s="138" t="s">
        <v>204</v>
      </c>
      <c r="J446" s="92">
        <v>25000</v>
      </c>
      <c r="K446" s="93">
        <v>5</v>
      </c>
      <c r="L446" s="127"/>
      <c r="M446" s="89"/>
      <c r="N446" s="143">
        <v>5000</v>
      </c>
      <c r="O446" s="95">
        <f>ROUND(Tabla1333[[#This Row],[Entrada ]]*Tabla1333[[#This Row],[Costo unitario   RD$]],2)</f>
        <v>0</v>
      </c>
      <c r="P446" s="95">
        <f>ROUND(Tabla1333[[#This Row],[Salida ]]*Tabla1333[[#This Row],[Costo unitario   RD$]],2)</f>
        <v>0</v>
      </c>
      <c r="Q446" s="96">
        <f>(Tabla1333[[#This Row],[Existencia ]]+Tabla1333[[#This Row],[Entrada ]]-Tabla1333[[#This Row],[Salida ]])</f>
        <v>5</v>
      </c>
      <c r="R446" s="97">
        <f t="shared" si="6"/>
        <v>25000</v>
      </c>
    </row>
    <row r="447" spans="1:18" s="5" customFormat="1" ht="30.75" customHeight="1" x14ac:dyDescent="0.2">
      <c r="A447" s="1">
        <v>193</v>
      </c>
      <c r="B447" s="9">
        <v>281</v>
      </c>
      <c r="C447" s="134" t="s">
        <v>543</v>
      </c>
      <c r="D447" s="135" t="s">
        <v>543</v>
      </c>
      <c r="E447" s="9">
        <v>4002</v>
      </c>
      <c r="F447" s="9" t="s">
        <v>32</v>
      </c>
      <c r="G447" s="98" t="s">
        <v>388</v>
      </c>
      <c r="H447" s="141" t="s">
        <v>544</v>
      </c>
      <c r="I447" s="138" t="s">
        <v>204</v>
      </c>
      <c r="J447" s="92">
        <v>16407.900000000001</v>
      </c>
      <c r="K447" s="93">
        <v>206</v>
      </c>
      <c r="L447" s="142"/>
      <c r="M447" s="9">
        <v>6</v>
      </c>
      <c r="N447" s="143">
        <v>79.650000000000006</v>
      </c>
      <c r="O447" s="95">
        <f>ROUND(Tabla1333[[#This Row],[Entrada ]]*Tabla1333[[#This Row],[Costo unitario   RD$]],2)</f>
        <v>0</v>
      </c>
      <c r="P447" s="95">
        <f>ROUND(Tabla1333[[#This Row],[Salida ]]*Tabla1333[[#This Row],[Costo unitario   RD$]],2)</f>
        <v>477.9</v>
      </c>
      <c r="Q447" s="96">
        <f>(Tabla1333[[#This Row],[Existencia ]]+Tabla1333[[#This Row],[Entrada ]]-Tabla1333[[#This Row],[Salida ]])</f>
        <v>200</v>
      </c>
      <c r="R447" s="97">
        <f t="shared" si="6"/>
        <v>15930.000000000002</v>
      </c>
    </row>
    <row r="448" spans="1:18" s="5" customFormat="1" ht="30.75" customHeight="1" x14ac:dyDescent="0.2">
      <c r="A448" s="1">
        <v>194</v>
      </c>
      <c r="B448" s="9">
        <v>282</v>
      </c>
      <c r="C448" s="134">
        <v>43249</v>
      </c>
      <c r="D448" s="135" t="s">
        <v>392</v>
      </c>
      <c r="E448" s="9">
        <v>1006</v>
      </c>
      <c r="F448" s="9" t="s">
        <v>268</v>
      </c>
      <c r="G448" s="98" t="s">
        <v>390</v>
      </c>
      <c r="H448" s="141" t="s">
        <v>393</v>
      </c>
      <c r="I448" s="138" t="s">
        <v>202</v>
      </c>
      <c r="J448" s="92">
        <v>42890.64</v>
      </c>
      <c r="K448" s="93">
        <v>52</v>
      </c>
      <c r="L448" s="142"/>
      <c r="M448" s="9"/>
      <c r="N448" s="143">
        <v>824.82</v>
      </c>
      <c r="O448" s="95">
        <f>ROUND(Tabla1333[[#This Row],[Entrada ]]*Tabla1333[[#This Row],[Costo unitario   RD$]],2)</f>
        <v>0</v>
      </c>
      <c r="P448" s="95">
        <f>ROUND(Tabla1333[[#This Row],[Salida ]]*Tabla1333[[#This Row],[Costo unitario   RD$]],2)</f>
        <v>0</v>
      </c>
      <c r="Q448" s="96">
        <f>(Tabla1333[[#This Row],[Existencia ]]+Tabla1333[[#This Row],[Entrada ]]-Tabla1333[[#This Row],[Salida ]])</f>
        <v>52</v>
      </c>
      <c r="R448" s="97">
        <f t="shared" si="6"/>
        <v>42890.64</v>
      </c>
    </row>
    <row r="449" spans="1:18" s="5" customFormat="1" ht="30.75" customHeight="1" x14ac:dyDescent="0.2">
      <c r="A449" s="1">
        <v>195</v>
      </c>
      <c r="B449" s="9">
        <v>283</v>
      </c>
      <c r="C449" s="134">
        <v>43249</v>
      </c>
      <c r="D449" s="135">
        <v>43249</v>
      </c>
      <c r="E449" s="9">
        <v>1033</v>
      </c>
      <c r="F449" s="9" t="s">
        <v>19</v>
      </c>
      <c r="G449" s="98" t="s">
        <v>399</v>
      </c>
      <c r="H449" s="141" t="s">
        <v>422</v>
      </c>
      <c r="I449" s="138" t="s">
        <v>204</v>
      </c>
      <c r="J449" s="92">
        <v>2305.6799999999998</v>
      </c>
      <c r="K449" s="93">
        <v>312</v>
      </c>
      <c r="L449" s="127"/>
      <c r="M449" s="89"/>
      <c r="N449" s="143">
        <v>7.39</v>
      </c>
      <c r="O449" s="95">
        <f>ROUND(Tabla1333[[#This Row],[Entrada ]]*Tabla1333[[#This Row],[Costo unitario   RD$]],2)</f>
        <v>0</v>
      </c>
      <c r="P449" s="95">
        <f>ROUND(Tabla1333[[#This Row],[Salida ]]*Tabla1333[[#This Row],[Costo unitario   RD$]],2)</f>
        <v>0</v>
      </c>
      <c r="Q449" s="96">
        <f>(Tabla1333[[#This Row],[Existencia ]]+Tabla1333[[#This Row],[Entrada ]]-Tabla1333[[#This Row],[Salida ]])</f>
        <v>312</v>
      </c>
      <c r="R449" s="97">
        <f t="shared" si="6"/>
        <v>2305.6799999999998</v>
      </c>
    </row>
    <row r="450" spans="1:18" s="5" customFormat="1" ht="30.75" customHeight="1" x14ac:dyDescent="0.2">
      <c r="A450" s="1">
        <v>196</v>
      </c>
      <c r="B450" s="9">
        <v>284</v>
      </c>
      <c r="C450" s="134" t="s">
        <v>465</v>
      </c>
      <c r="D450" s="135" t="s">
        <v>465</v>
      </c>
      <c r="E450" s="9">
        <v>2057</v>
      </c>
      <c r="F450" s="9" t="s">
        <v>365</v>
      </c>
      <c r="G450" s="98" t="s">
        <v>463</v>
      </c>
      <c r="H450" s="141" t="s">
        <v>466</v>
      </c>
      <c r="I450" s="138" t="s">
        <v>204</v>
      </c>
      <c r="J450" s="92">
        <v>6860.5199999999995</v>
      </c>
      <c r="K450" s="93">
        <v>19</v>
      </c>
      <c r="L450" s="142"/>
      <c r="M450" s="9">
        <v>3</v>
      </c>
      <c r="N450" s="143">
        <v>361.08</v>
      </c>
      <c r="O450" s="95">
        <f>ROUND(Tabla1333[[#This Row],[Entrada ]]*Tabla1333[[#This Row],[Costo unitario   RD$]],2)</f>
        <v>0</v>
      </c>
      <c r="P450" s="95">
        <f>ROUND(Tabla1333[[#This Row],[Salida ]]*Tabla1333[[#This Row],[Costo unitario   RD$]],2)</f>
        <v>1083.24</v>
      </c>
      <c r="Q450" s="96">
        <f>(Tabla1333[[#This Row],[Existencia ]]+Tabla1333[[#This Row],[Entrada ]]-Tabla1333[[#This Row],[Salida ]])</f>
        <v>16</v>
      </c>
      <c r="R450" s="97">
        <f t="shared" si="6"/>
        <v>5777.28</v>
      </c>
    </row>
    <row r="451" spans="1:18" s="5" customFormat="1" ht="30.75" customHeight="1" x14ac:dyDescent="0.2">
      <c r="A451" s="1">
        <v>201</v>
      </c>
      <c r="B451" s="9">
        <v>286</v>
      </c>
      <c r="C451" s="129">
        <v>43104</v>
      </c>
      <c r="D451" s="130">
        <v>43104</v>
      </c>
      <c r="E451" s="120">
        <v>3139</v>
      </c>
      <c r="F451" s="100" t="s">
        <v>19</v>
      </c>
      <c r="G451" s="101" t="s">
        <v>399</v>
      </c>
      <c r="H451" s="145" t="s">
        <v>586</v>
      </c>
      <c r="I451" s="146" t="s">
        <v>204</v>
      </c>
      <c r="J451" s="121">
        <v>6398.4</v>
      </c>
      <c r="K451" s="122">
        <v>2</v>
      </c>
      <c r="L451" s="132"/>
      <c r="M451" s="100"/>
      <c r="N451" s="147">
        <v>3199.2</v>
      </c>
      <c r="O451" s="95">
        <f>ROUND(Tabla1333[[#This Row],[Entrada ]]*Tabla1333[[#This Row],[Costo unitario   RD$]],2)</f>
        <v>0</v>
      </c>
      <c r="P451" s="95">
        <f>ROUND(Tabla1333[[#This Row],[Salida ]]*Tabla1333[[#This Row],[Costo unitario   RD$]],2)</f>
        <v>0</v>
      </c>
      <c r="Q451" s="96">
        <f>(Tabla1333[[#This Row],[Existencia ]]+Tabla1333[[#This Row],[Entrada ]]-Tabla1333[[#This Row],[Salida ]])</f>
        <v>2</v>
      </c>
      <c r="R451" s="97">
        <f t="shared" si="6"/>
        <v>6398.4</v>
      </c>
    </row>
    <row r="452" spans="1:18" s="5" customFormat="1" ht="30.75" customHeight="1" x14ac:dyDescent="0.2">
      <c r="A452" s="1">
        <v>202</v>
      </c>
      <c r="B452" s="9">
        <v>287</v>
      </c>
      <c r="C452" s="134" t="s">
        <v>595</v>
      </c>
      <c r="D452" s="135" t="s">
        <v>595</v>
      </c>
      <c r="E452" s="9">
        <v>4085</v>
      </c>
      <c r="F452" s="89" t="s">
        <v>32</v>
      </c>
      <c r="G452" s="98" t="s">
        <v>388</v>
      </c>
      <c r="H452" s="91" t="s">
        <v>596</v>
      </c>
      <c r="I452" s="9" t="s">
        <v>204</v>
      </c>
      <c r="J452" s="92">
        <v>5738.24</v>
      </c>
      <c r="K452" s="93">
        <v>2</v>
      </c>
      <c r="L452" s="127"/>
      <c r="M452" s="89"/>
      <c r="N452" s="143">
        <v>2869.12</v>
      </c>
      <c r="O452" s="95">
        <f>ROUND(Tabla1333[[#This Row],[Entrada ]]*Tabla1333[[#This Row],[Costo unitario   RD$]],2)</f>
        <v>0</v>
      </c>
      <c r="P452" s="95">
        <f>ROUND(Tabla1333[[#This Row],[Salida ]]*Tabla1333[[#This Row],[Costo unitario   RD$]],2)</f>
        <v>0</v>
      </c>
      <c r="Q452" s="96">
        <f>(Tabla1333[[#This Row],[Existencia ]]+Tabla1333[[#This Row],[Entrada ]]-Tabla1333[[#This Row],[Salida ]])</f>
        <v>2</v>
      </c>
      <c r="R452" s="97">
        <f t="shared" si="6"/>
        <v>5738.24</v>
      </c>
    </row>
    <row r="453" spans="1:18" s="5" customFormat="1" ht="30.75" customHeight="1" x14ac:dyDescent="0.2">
      <c r="A453" s="1">
        <v>203</v>
      </c>
      <c r="B453" s="9">
        <v>288</v>
      </c>
      <c r="C453" s="134" t="s">
        <v>406</v>
      </c>
      <c r="D453" s="135" t="s">
        <v>406</v>
      </c>
      <c r="E453" s="9">
        <v>1020</v>
      </c>
      <c r="F453" s="9" t="s">
        <v>19</v>
      </c>
      <c r="G453" s="98" t="s">
        <v>399</v>
      </c>
      <c r="H453" s="141" t="s">
        <v>405</v>
      </c>
      <c r="I453" s="138" t="s">
        <v>204</v>
      </c>
      <c r="J453" s="92">
        <v>75278.099999999991</v>
      </c>
      <c r="K453" s="93">
        <v>8506</v>
      </c>
      <c r="L453" s="127"/>
      <c r="M453" s="89">
        <v>45</v>
      </c>
      <c r="N453" s="143">
        <v>8.85</v>
      </c>
      <c r="O453" s="95">
        <f>ROUND(Tabla1333[[#This Row],[Entrada ]]*Tabla1333[[#This Row],[Costo unitario   RD$]],2)</f>
        <v>0</v>
      </c>
      <c r="P453" s="95">
        <f>ROUND(Tabla1333[[#This Row],[Salida ]]*Tabla1333[[#This Row],[Costo unitario   RD$]],2)</f>
        <v>398.25</v>
      </c>
      <c r="Q453" s="96">
        <f>(Tabla1333[[#This Row],[Existencia ]]+Tabla1333[[#This Row],[Entrada ]]-Tabla1333[[#This Row],[Salida ]])</f>
        <v>8461</v>
      </c>
      <c r="R453" s="97">
        <f t="shared" si="6"/>
        <v>74879.849999999991</v>
      </c>
    </row>
    <row r="454" spans="1:18" s="5" customFormat="1" ht="30.75" customHeight="1" x14ac:dyDescent="0.2">
      <c r="A454" s="1">
        <v>205</v>
      </c>
      <c r="B454" s="9">
        <v>289</v>
      </c>
      <c r="C454" s="134">
        <v>43000</v>
      </c>
      <c r="D454" s="135" t="s">
        <v>396</v>
      </c>
      <c r="E454" s="9">
        <v>1008</v>
      </c>
      <c r="F454" s="9" t="s">
        <v>26</v>
      </c>
      <c r="G454" s="98" t="s">
        <v>394</v>
      </c>
      <c r="H454" s="141" t="s">
        <v>395</v>
      </c>
      <c r="I454" s="138" t="s">
        <v>204</v>
      </c>
      <c r="J454" s="92">
        <v>10738.44</v>
      </c>
      <c r="K454" s="93">
        <v>2934</v>
      </c>
      <c r="L454" s="142"/>
      <c r="M454" s="9">
        <v>100</v>
      </c>
      <c r="N454" s="143">
        <v>3.66</v>
      </c>
      <c r="O454" s="95">
        <f>ROUND(Tabla1333[[#This Row],[Entrada ]]*Tabla1333[[#This Row],[Costo unitario   RD$]],2)</f>
        <v>0</v>
      </c>
      <c r="P454" s="95">
        <f>ROUND(Tabla1333[[#This Row],[Salida ]]*Tabla1333[[#This Row],[Costo unitario   RD$]],2)</f>
        <v>366</v>
      </c>
      <c r="Q454" s="96">
        <f>(Tabla1333[[#This Row],[Existencia ]]+Tabla1333[[#This Row],[Entrada ]]-Tabla1333[[#This Row],[Salida ]])</f>
        <v>2834</v>
      </c>
      <c r="R454" s="97">
        <f t="shared" si="6"/>
        <v>10372.44</v>
      </c>
    </row>
    <row r="455" spans="1:18" s="5" customFormat="1" ht="30.75" customHeight="1" x14ac:dyDescent="0.2">
      <c r="A455" s="1">
        <v>206</v>
      </c>
      <c r="B455" s="9">
        <v>290</v>
      </c>
      <c r="C455" s="134" t="s">
        <v>428</v>
      </c>
      <c r="D455" s="135">
        <v>43000</v>
      </c>
      <c r="E455" s="9">
        <v>1048</v>
      </c>
      <c r="F455" s="9" t="s">
        <v>26</v>
      </c>
      <c r="G455" s="98" t="s">
        <v>394</v>
      </c>
      <c r="H455" s="141" t="s">
        <v>427</v>
      </c>
      <c r="I455" s="138" t="s">
        <v>204</v>
      </c>
      <c r="J455" s="92">
        <v>25.72</v>
      </c>
      <c r="K455" s="93">
        <v>4</v>
      </c>
      <c r="L455" s="142"/>
      <c r="M455" s="9"/>
      <c r="N455" s="143">
        <v>6.43</v>
      </c>
      <c r="O455" s="95">
        <f>ROUND(Tabla1333[[#This Row],[Entrada ]]*Tabla1333[[#This Row],[Costo unitario   RD$]],2)</f>
        <v>0</v>
      </c>
      <c r="P455" s="95">
        <f>ROUND(Tabla1333[[#This Row],[Salida ]]*Tabla1333[[#This Row],[Costo unitario   RD$]],2)</f>
        <v>0</v>
      </c>
      <c r="Q455" s="96">
        <f>(Tabla1333[[#This Row],[Existencia ]]+Tabla1333[[#This Row],[Entrada ]]-Tabla1333[[#This Row],[Salida ]])</f>
        <v>4</v>
      </c>
      <c r="R455" s="97">
        <f t="shared" si="6"/>
        <v>25.72</v>
      </c>
    </row>
    <row r="456" spans="1:18" s="5" customFormat="1" ht="30.75" customHeight="1" x14ac:dyDescent="0.2">
      <c r="A456" s="1">
        <v>209</v>
      </c>
      <c r="B456" s="9">
        <v>292</v>
      </c>
      <c r="C456" s="134" t="s">
        <v>428</v>
      </c>
      <c r="D456" s="135">
        <v>43000</v>
      </c>
      <c r="E456" s="9">
        <v>1056</v>
      </c>
      <c r="F456" s="9" t="s">
        <v>26</v>
      </c>
      <c r="G456" s="98" t="s">
        <v>394</v>
      </c>
      <c r="H456" s="141" t="s">
        <v>434</v>
      </c>
      <c r="I456" s="138" t="s">
        <v>204</v>
      </c>
      <c r="J456" s="92">
        <v>9003.4</v>
      </c>
      <c r="K456" s="93">
        <v>1400</v>
      </c>
      <c r="L456" s="142"/>
      <c r="M456" s="9"/>
      <c r="N456" s="143">
        <v>6.431</v>
      </c>
      <c r="O456" s="95">
        <f>ROUND(Tabla1333[[#This Row],[Entrada ]]*Tabla1333[[#This Row],[Costo unitario   RD$]],2)</f>
        <v>0</v>
      </c>
      <c r="P456" s="95">
        <f>ROUND(Tabla1333[[#This Row],[Salida ]]*Tabla1333[[#This Row],[Costo unitario   RD$]],2)</f>
        <v>0</v>
      </c>
      <c r="Q456" s="96">
        <f>(Tabla1333[[#This Row],[Existencia ]]+Tabla1333[[#This Row],[Entrada ]]-Tabla1333[[#This Row],[Salida ]])</f>
        <v>1400</v>
      </c>
      <c r="R456" s="97">
        <f t="shared" si="6"/>
        <v>9003.4</v>
      </c>
    </row>
    <row r="457" spans="1:18" s="5" customFormat="1" ht="30.75" customHeight="1" x14ac:dyDescent="0.2">
      <c r="A457" s="1">
        <v>210</v>
      </c>
      <c r="B457" s="9">
        <v>293</v>
      </c>
      <c r="C457" s="134" t="s">
        <v>428</v>
      </c>
      <c r="D457" s="135">
        <v>43000</v>
      </c>
      <c r="E457" s="9">
        <v>2001</v>
      </c>
      <c r="F457" s="89" t="s">
        <v>19</v>
      </c>
      <c r="G457" s="98" t="s">
        <v>399</v>
      </c>
      <c r="H457" s="141" t="s">
        <v>436</v>
      </c>
      <c r="I457" s="138" t="s">
        <v>204</v>
      </c>
      <c r="J457" s="92">
        <v>1752.3</v>
      </c>
      <c r="K457" s="93">
        <v>9</v>
      </c>
      <c r="L457" s="127"/>
      <c r="M457" s="89"/>
      <c r="N457" s="143">
        <v>194.7</v>
      </c>
      <c r="O457" s="95">
        <f>ROUND(Tabla1333[[#This Row],[Entrada ]]*Tabla1333[[#This Row],[Costo unitario   RD$]],2)</f>
        <v>0</v>
      </c>
      <c r="P457" s="95">
        <f>ROUND(Tabla1333[[#This Row],[Salida ]]*Tabla1333[[#This Row],[Costo unitario   RD$]],2)</f>
        <v>0</v>
      </c>
      <c r="Q457" s="96">
        <f>(Tabla1333[[#This Row],[Existencia ]]+Tabla1333[[#This Row],[Entrada ]]-Tabla1333[[#This Row],[Salida ]])</f>
        <v>9</v>
      </c>
      <c r="R457" s="97">
        <f t="shared" si="6"/>
        <v>1752.3</v>
      </c>
    </row>
    <row r="458" spans="1:18" s="5" customFormat="1" ht="30.75" customHeight="1" x14ac:dyDescent="0.2">
      <c r="A458" s="1">
        <v>211</v>
      </c>
      <c r="B458" s="9">
        <v>294</v>
      </c>
      <c r="C458" s="134" t="s">
        <v>428</v>
      </c>
      <c r="D458" s="135" t="s">
        <v>428</v>
      </c>
      <c r="E458" s="9">
        <v>2059</v>
      </c>
      <c r="F458" s="9" t="s">
        <v>467</v>
      </c>
      <c r="G458" s="98" t="s">
        <v>468</v>
      </c>
      <c r="H458" s="141" t="s">
        <v>470</v>
      </c>
      <c r="I458" s="138" t="s">
        <v>204</v>
      </c>
      <c r="J458" s="92">
        <v>2280</v>
      </c>
      <c r="K458" s="93">
        <v>8</v>
      </c>
      <c r="L458" s="142"/>
      <c r="M458" s="9"/>
      <c r="N458" s="143">
        <v>285</v>
      </c>
      <c r="O458" s="95">
        <f>ROUND(Tabla1333[[#This Row],[Entrada ]]*Tabla1333[[#This Row],[Costo unitario   RD$]],2)</f>
        <v>0</v>
      </c>
      <c r="P458" s="95">
        <f>ROUND(Tabla1333[[#This Row],[Salida ]]*Tabla1333[[#This Row],[Costo unitario   RD$]],2)</f>
        <v>0</v>
      </c>
      <c r="Q458" s="96">
        <f>(Tabla1333[[#This Row],[Existencia ]]+Tabla1333[[#This Row],[Entrada ]]-Tabla1333[[#This Row],[Salida ]])</f>
        <v>8</v>
      </c>
      <c r="R458" s="97">
        <f t="shared" si="6"/>
        <v>2280</v>
      </c>
    </row>
    <row r="459" spans="1:18" s="5" customFormat="1" ht="30.75" customHeight="1" x14ac:dyDescent="0.2">
      <c r="A459" s="1">
        <v>212</v>
      </c>
      <c r="B459" s="9">
        <v>295</v>
      </c>
      <c r="C459" s="134">
        <v>42951</v>
      </c>
      <c r="D459" s="135">
        <v>42951</v>
      </c>
      <c r="E459" s="9">
        <v>1024</v>
      </c>
      <c r="F459" s="9" t="s">
        <v>19</v>
      </c>
      <c r="G459" s="98" t="s">
        <v>399</v>
      </c>
      <c r="H459" s="141" t="s">
        <v>411</v>
      </c>
      <c r="I459" s="138" t="s">
        <v>204</v>
      </c>
      <c r="J459" s="92">
        <v>35802</v>
      </c>
      <c r="K459" s="93">
        <v>5100</v>
      </c>
      <c r="L459" s="127"/>
      <c r="M459" s="89"/>
      <c r="N459" s="143">
        <v>7.02</v>
      </c>
      <c r="O459" s="95">
        <f>ROUND(Tabla1333[[#This Row],[Entrada ]]*Tabla1333[[#This Row],[Costo unitario   RD$]],2)</f>
        <v>0</v>
      </c>
      <c r="P459" s="95">
        <f>ROUND(Tabla1333[[#This Row],[Salida ]]*Tabla1333[[#This Row],[Costo unitario   RD$]],2)</f>
        <v>0</v>
      </c>
      <c r="Q459" s="96">
        <f>(Tabla1333[[#This Row],[Existencia ]]+Tabla1333[[#This Row],[Entrada ]]-Tabla1333[[#This Row],[Salida ]])</f>
        <v>5100</v>
      </c>
      <c r="R459" s="97">
        <f t="shared" si="6"/>
        <v>35802</v>
      </c>
    </row>
    <row r="460" spans="1:18" s="5" customFormat="1" ht="30.75" customHeight="1" x14ac:dyDescent="0.2">
      <c r="A460" s="1">
        <v>213</v>
      </c>
      <c r="B460" s="9">
        <v>296</v>
      </c>
      <c r="C460" s="134" t="s">
        <v>503</v>
      </c>
      <c r="D460" s="135" t="s">
        <v>503</v>
      </c>
      <c r="E460" s="9">
        <v>3064</v>
      </c>
      <c r="F460" s="89" t="s">
        <v>19</v>
      </c>
      <c r="G460" s="98" t="s">
        <v>399</v>
      </c>
      <c r="H460" s="141" t="s">
        <v>504</v>
      </c>
      <c r="I460" s="138" t="s">
        <v>204</v>
      </c>
      <c r="J460" s="92">
        <v>5999.12</v>
      </c>
      <c r="K460" s="93">
        <v>4</v>
      </c>
      <c r="L460" s="127"/>
      <c r="M460" s="89"/>
      <c r="N460" s="143">
        <v>1499.78</v>
      </c>
      <c r="O460" s="95">
        <f>ROUND(Tabla1333[[#This Row],[Entrada ]]*Tabla1333[[#This Row],[Costo unitario   RD$]],2)</f>
        <v>0</v>
      </c>
      <c r="P460" s="95">
        <f>ROUND(Tabla1333[[#This Row],[Salida ]]*Tabla1333[[#This Row],[Costo unitario   RD$]],2)</f>
        <v>0</v>
      </c>
      <c r="Q460" s="96">
        <f>(Tabla1333[[#This Row],[Existencia ]]+Tabla1333[[#This Row],[Entrada ]]-Tabla1333[[#This Row],[Salida ]])</f>
        <v>4</v>
      </c>
      <c r="R460" s="97">
        <f t="shared" si="6"/>
        <v>5999.12</v>
      </c>
    </row>
    <row r="461" spans="1:18" s="5" customFormat="1" ht="30.75" customHeight="1" x14ac:dyDescent="0.2">
      <c r="A461" s="1">
        <v>215</v>
      </c>
      <c r="B461" s="9">
        <v>298</v>
      </c>
      <c r="C461" s="134" t="s">
        <v>495</v>
      </c>
      <c r="D461" s="135" t="s">
        <v>495</v>
      </c>
      <c r="E461" s="9">
        <v>3029</v>
      </c>
      <c r="F461" s="89" t="s">
        <v>19</v>
      </c>
      <c r="G461" s="98" t="s">
        <v>399</v>
      </c>
      <c r="H461" s="141" t="s">
        <v>496</v>
      </c>
      <c r="I461" s="138" t="s">
        <v>204</v>
      </c>
      <c r="J461" s="92">
        <v>1950</v>
      </c>
      <c r="K461" s="93">
        <v>10</v>
      </c>
      <c r="L461" s="127"/>
      <c r="M461" s="89"/>
      <c r="N461" s="143">
        <v>195</v>
      </c>
      <c r="O461" s="95">
        <f>ROUND(Tabla1333[[#This Row],[Entrada ]]*Tabla1333[[#This Row],[Costo unitario   RD$]],2)</f>
        <v>0</v>
      </c>
      <c r="P461" s="95">
        <f>ROUND(Tabla1333[[#This Row],[Salida ]]*Tabla1333[[#This Row],[Costo unitario   RD$]],2)</f>
        <v>0</v>
      </c>
      <c r="Q461" s="96">
        <f>(Tabla1333[[#This Row],[Existencia ]]+Tabla1333[[#This Row],[Entrada ]]-Tabla1333[[#This Row],[Salida ]])</f>
        <v>10</v>
      </c>
      <c r="R461" s="97">
        <f t="shared" si="6"/>
        <v>1950</v>
      </c>
    </row>
    <row r="462" spans="1:18" s="5" customFormat="1" ht="30.75" customHeight="1" x14ac:dyDescent="0.2">
      <c r="A462" s="1">
        <v>216</v>
      </c>
      <c r="B462" s="9">
        <v>299</v>
      </c>
      <c r="C462" s="134" t="s">
        <v>495</v>
      </c>
      <c r="D462" s="135" t="s">
        <v>495</v>
      </c>
      <c r="E462" s="9">
        <v>3036</v>
      </c>
      <c r="F462" s="89" t="s">
        <v>19</v>
      </c>
      <c r="G462" s="98" t="s">
        <v>399</v>
      </c>
      <c r="H462" s="141" t="s">
        <v>499</v>
      </c>
      <c r="I462" s="138" t="s">
        <v>204</v>
      </c>
      <c r="J462" s="92">
        <v>15953.6</v>
      </c>
      <c r="K462" s="93">
        <v>4</v>
      </c>
      <c r="L462" s="127"/>
      <c r="M462" s="89"/>
      <c r="N462" s="143">
        <v>3988.4</v>
      </c>
      <c r="O462" s="95">
        <f>ROUND(Tabla1333[[#This Row],[Entrada ]]*Tabla1333[[#This Row],[Costo unitario   RD$]],2)</f>
        <v>0</v>
      </c>
      <c r="P462" s="95">
        <f>ROUND(Tabla1333[[#This Row],[Salida ]]*Tabla1333[[#This Row],[Costo unitario   RD$]],2)</f>
        <v>0</v>
      </c>
      <c r="Q462" s="96">
        <f>(Tabla1333[[#This Row],[Existencia ]]+Tabla1333[[#This Row],[Entrada ]]-Tabla1333[[#This Row],[Salida ]])</f>
        <v>4</v>
      </c>
      <c r="R462" s="97">
        <f t="shared" si="6"/>
        <v>15953.6</v>
      </c>
    </row>
    <row r="463" spans="1:18" s="5" customFormat="1" ht="30.75" customHeight="1" x14ac:dyDescent="0.2">
      <c r="A463" s="1">
        <v>217</v>
      </c>
      <c r="B463" s="9">
        <v>300</v>
      </c>
      <c r="C463" s="134" t="s">
        <v>495</v>
      </c>
      <c r="D463" s="135" t="s">
        <v>495</v>
      </c>
      <c r="E463" s="9">
        <v>3081</v>
      </c>
      <c r="F463" s="9" t="s">
        <v>19</v>
      </c>
      <c r="G463" s="98" t="s">
        <v>399</v>
      </c>
      <c r="H463" s="141" t="s">
        <v>516</v>
      </c>
      <c r="I463" s="138" t="s">
        <v>204</v>
      </c>
      <c r="J463" s="92">
        <v>3658</v>
      </c>
      <c r="K463" s="93">
        <v>1</v>
      </c>
      <c r="L463" s="127"/>
      <c r="M463" s="89"/>
      <c r="N463" s="143">
        <v>3658</v>
      </c>
      <c r="O463" s="95">
        <f>ROUND(Tabla1333[[#This Row],[Entrada ]]*Tabla1333[[#This Row],[Costo unitario   RD$]],2)</f>
        <v>0</v>
      </c>
      <c r="P463" s="95">
        <f>ROUND(Tabla1333[[#This Row],[Salida ]]*Tabla1333[[#This Row],[Costo unitario   RD$]],2)</f>
        <v>0</v>
      </c>
      <c r="Q463" s="96">
        <f>(Tabla1333[[#This Row],[Existencia ]]+Tabla1333[[#This Row],[Entrada ]]-Tabla1333[[#This Row],[Salida ]])</f>
        <v>1</v>
      </c>
      <c r="R463" s="97">
        <f t="shared" si="6"/>
        <v>3658</v>
      </c>
    </row>
    <row r="464" spans="1:18" s="5" customFormat="1" ht="30.75" customHeight="1" x14ac:dyDescent="0.2">
      <c r="A464" s="1">
        <v>219</v>
      </c>
      <c r="B464" s="9">
        <v>302</v>
      </c>
      <c r="C464" s="134" t="s">
        <v>510</v>
      </c>
      <c r="D464" s="135" t="s">
        <v>510</v>
      </c>
      <c r="E464" s="9">
        <v>3070</v>
      </c>
      <c r="F464" s="89" t="s">
        <v>19</v>
      </c>
      <c r="G464" s="98" t="s">
        <v>399</v>
      </c>
      <c r="H464" s="141" t="s">
        <v>511</v>
      </c>
      <c r="I464" s="138" t="s">
        <v>204</v>
      </c>
      <c r="J464" s="92">
        <v>15930</v>
      </c>
      <c r="K464" s="93">
        <v>9</v>
      </c>
      <c r="L464" s="127"/>
      <c r="M464" s="89"/>
      <c r="N464" s="143">
        <v>1770</v>
      </c>
      <c r="O464" s="95">
        <f>ROUND(Tabla1333[[#This Row],[Entrada ]]*Tabla1333[[#This Row],[Costo unitario   RD$]],2)</f>
        <v>0</v>
      </c>
      <c r="P464" s="95">
        <f>ROUND(Tabla1333[[#This Row],[Salida ]]*Tabla1333[[#This Row],[Costo unitario   RD$]],2)</f>
        <v>0</v>
      </c>
      <c r="Q464" s="96">
        <f>(Tabla1333[[#This Row],[Existencia ]]+Tabla1333[[#This Row],[Entrada ]]-Tabla1333[[#This Row],[Salida ]])</f>
        <v>9</v>
      </c>
      <c r="R464" s="97">
        <f t="shared" ref="R464:R527" si="7">(N464*Q464)</f>
        <v>15930</v>
      </c>
    </row>
    <row r="465" spans="1:18" s="5" customFormat="1" ht="30.75" customHeight="1" x14ac:dyDescent="0.2">
      <c r="A465" s="1">
        <v>221</v>
      </c>
      <c r="B465" s="9">
        <v>304</v>
      </c>
      <c r="C465" s="134" t="s">
        <v>520</v>
      </c>
      <c r="D465" s="135" t="s">
        <v>520</v>
      </c>
      <c r="E465" s="9">
        <v>3085</v>
      </c>
      <c r="F465" s="89" t="s">
        <v>19</v>
      </c>
      <c r="G465" s="98" t="s">
        <v>399</v>
      </c>
      <c r="H465" s="141" t="s">
        <v>521</v>
      </c>
      <c r="I465" s="138" t="s">
        <v>204</v>
      </c>
      <c r="J465" s="92">
        <v>3600</v>
      </c>
      <c r="K465" s="93">
        <v>3</v>
      </c>
      <c r="L465" s="127"/>
      <c r="M465" s="89"/>
      <c r="N465" s="143">
        <v>1200</v>
      </c>
      <c r="O465" s="95">
        <f>ROUND(Tabla1333[[#This Row],[Entrada ]]*Tabla1333[[#This Row],[Costo unitario   RD$]],2)</f>
        <v>0</v>
      </c>
      <c r="P465" s="95">
        <f>ROUND(Tabla1333[[#This Row],[Salida ]]*Tabla1333[[#This Row],[Costo unitario   RD$]],2)</f>
        <v>0</v>
      </c>
      <c r="Q465" s="96">
        <f>(Tabla1333[[#This Row],[Existencia ]]+Tabla1333[[#This Row],[Entrada ]]-Tabla1333[[#This Row],[Salida ]])</f>
        <v>3</v>
      </c>
      <c r="R465" s="97">
        <f t="shared" si="7"/>
        <v>3600</v>
      </c>
    </row>
    <row r="466" spans="1:18" s="5" customFormat="1" ht="30.75" customHeight="1" x14ac:dyDescent="0.2">
      <c r="A466" s="1">
        <v>222</v>
      </c>
      <c r="B466" s="9">
        <v>305</v>
      </c>
      <c r="C466" s="134">
        <v>42796</v>
      </c>
      <c r="D466" s="135">
        <v>42796</v>
      </c>
      <c r="E466" s="9">
        <v>3022</v>
      </c>
      <c r="F466" s="89" t="s">
        <v>19</v>
      </c>
      <c r="G466" s="98" t="s">
        <v>399</v>
      </c>
      <c r="H466" s="141" t="s">
        <v>494</v>
      </c>
      <c r="I466" s="138" t="s">
        <v>204</v>
      </c>
      <c r="J466" s="92">
        <v>10549.2</v>
      </c>
      <c r="K466" s="93">
        <v>3</v>
      </c>
      <c r="L466" s="127"/>
      <c r="M466" s="89"/>
      <c r="N466" s="143">
        <v>3516.4</v>
      </c>
      <c r="O466" s="95">
        <f>ROUND(Tabla1333[[#This Row],[Entrada ]]*Tabla1333[[#This Row],[Costo unitario   RD$]],2)</f>
        <v>0</v>
      </c>
      <c r="P466" s="95">
        <f>ROUND(Tabla1333[[#This Row],[Salida ]]*Tabla1333[[#This Row],[Costo unitario   RD$]],2)</f>
        <v>0</v>
      </c>
      <c r="Q466" s="96">
        <f>(Tabla1333[[#This Row],[Existencia ]]+Tabla1333[[#This Row],[Entrada ]]-Tabla1333[[#This Row],[Salida ]])</f>
        <v>3</v>
      </c>
      <c r="R466" s="97">
        <f t="shared" si="7"/>
        <v>10549.2</v>
      </c>
    </row>
    <row r="467" spans="1:18" s="5" customFormat="1" ht="30.75" customHeight="1" x14ac:dyDescent="0.2">
      <c r="A467" s="1">
        <v>224</v>
      </c>
      <c r="B467" s="9">
        <v>306</v>
      </c>
      <c r="C467" s="134">
        <v>42796</v>
      </c>
      <c r="D467" s="135">
        <v>42796</v>
      </c>
      <c r="E467" s="9">
        <v>3077</v>
      </c>
      <c r="F467" s="89" t="s">
        <v>19</v>
      </c>
      <c r="G467" s="98" t="s">
        <v>399</v>
      </c>
      <c r="H467" s="141" t="s">
        <v>513</v>
      </c>
      <c r="I467" s="138" t="s">
        <v>204</v>
      </c>
      <c r="J467" s="92">
        <v>10000</v>
      </c>
      <c r="K467" s="93">
        <v>4</v>
      </c>
      <c r="L467" s="127"/>
      <c r="M467" s="89"/>
      <c r="N467" s="143">
        <v>2500</v>
      </c>
      <c r="O467" s="95">
        <f>ROUND(Tabla1333[[#This Row],[Entrada ]]*Tabla1333[[#This Row],[Costo unitario   RD$]],2)</f>
        <v>0</v>
      </c>
      <c r="P467" s="95">
        <f>ROUND(Tabla1333[[#This Row],[Salida ]]*Tabla1333[[#This Row],[Costo unitario   RD$]],2)</f>
        <v>0</v>
      </c>
      <c r="Q467" s="96">
        <f>(Tabla1333[[#This Row],[Existencia ]]+Tabla1333[[#This Row],[Entrada ]]-Tabla1333[[#This Row],[Salida ]])</f>
        <v>4</v>
      </c>
      <c r="R467" s="97">
        <f t="shared" si="7"/>
        <v>10000</v>
      </c>
    </row>
    <row r="468" spans="1:18" s="5" customFormat="1" ht="30.75" customHeight="1" x14ac:dyDescent="0.2">
      <c r="A468" s="1">
        <v>226</v>
      </c>
      <c r="B468" s="9">
        <v>308</v>
      </c>
      <c r="C468" s="134">
        <v>42796</v>
      </c>
      <c r="D468" s="135">
        <v>42796</v>
      </c>
      <c r="E468" s="9">
        <v>3079</v>
      </c>
      <c r="F468" s="89" t="s">
        <v>19</v>
      </c>
      <c r="G468" s="98" t="s">
        <v>399</v>
      </c>
      <c r="H468" s="141" t="s">
        <v>515</v>
      </c>
      <c r="I468" s="138" t="s">
        <v>204</v>
      </c>
      <c r="J468" s="92">
        <v>6962</v>
      </c>
      <c r="K468" s="93">
        <v>1</v>
      </c>
      <c r="L468" s="127"/>
      <c r="M468" s="89">
        <v>1</v>
      </c>
      <c r="N468" s="143">
        <v>6962</v>
      </c>
      <c r="O468" s="95">
        <f>ROUND(Tabla1333[[#This Row],[Entrada ]]*Tabla1333[[#This Row],[Costo unitario   RD$]],2)</f>
        <v>0</v>
      </c>
      <c r="P468" s="95">
        <f>ROUND(Tabla1333[[#This Row],[Salida ]]*Tabla1333[[#This Row],[Costo unitario   RD$]],2)</f>
        <v>6962</v>
      </c>
      <c r="Q468" s="96">
        <f>(Tabla1333[[#This Row],[Existencia ]]+Tabla1333[[#This Row],[Entrada ]]-Tabla1333[[#This Row],[Salida ]])</f>
        <v>0</v>
      </c>
      <c r="R468" s="97">
        <f t="shared" si="7"/>
        <v>0</v>
      </c>
    </row>
    <row r="469" spans="1:18" s="5" customFormat="1" ht="30.75" customHeight="1" x14ac:dyDescent="0.2">
      <c r="A469" s="1">
        <v>227</v>
      </c>
      <c r="B469" s="9">
        <v>309</v>
      </c>
      <c r="C469" s="134" t="s">
        <v>420</v>
      </c>
      <c r="D469" s="135" t="s">
        <v>420</v>
      </c>
      <c r="E469" s="9">
        <v>1032</v>
      </c>
      <c r="F469" s="9" t="s">
        <v>19</v>
      </c>
      <c r="G469" s="98" t="s">
        <v>399</v>
      </c>
      <c r="H469" s="141" t="s">
        <v>421</v>
      </c>
      <c r="I469" s="138" t="s">
        <v>204</v>
      </c>
      <c r="J469" s="92">
        <v>13040.3</v>
      </c>
      <c r="K469" s="93">
        <v>1433</v>
      </c>
      <c r="L469" s="127"/>
      <c r="M469" s="89"/>
      <c r="N469" s="143">
        <v>9.1</v>
      </c>
      <c r="O469" s="95">
        <f>ROUND(Tabla1333[[#This Row],[Entrada ]]*Tabla1333[[#This Row],[Costo unitario   RD$]],2)</f>
        <v>0</v>
      </c>
      <c r="P469" s="95">
        <f>ROUND(Tabla1333[[#This Row],[Salida ]]*Tabla1333[[#This Row],[Costo unitario   RD$]],2)</f>
        <v>0</v>
      </c>
      <c r="Q469" s="96">
        <f>(Tabla1333[[#This Row],[Existencia ]]+Tabla1333[[#This Row],[Entrada ]]-Tabla1333[[#This Row],[Salida ]])</f>
        <v>1433</v>
      </c>
      <c r="R469" s="97">
        <f t="shared" si="7"/>
        <v>13040.3</v>
      </c>
    </row>
    <row r="470" spans="1:18" s="5" customFormat="1" ht="30.75" customHeight="1" x14ac:dyDescent="0.2">
      <c r="A470" s="1">
        <v>229</v>
      </c>
      <c r="B470" s="9">
        <v>311</v>
      </c>
      <c r="C470" s="134" t="s">
        <v>532</v>
      </c>
      <c r="D470" s="135" t="s">
        <v>532</v>
      </c>
      <c r="E470" s="9">
        <v>3119</v>
      </c>
      <c r="F470" s="89" t="s">
        <v>19</v>
      </c>
      <c r="G470" s="98" t="s">
        <v>399</v>
      </c>
      <c r="H470" s="141" t="s">
        <v>533</v>
      </c>
      <c r="I470" s="138" t="s">
        <v>204</v>
      </c>
      <c r="J470" s="92">
        <v>3540</v>
      </c>
      <c r="K470" s="93">
        <v>1</v>
      </c>
      <c r="L470" s="127"/>
      <c r="M470" s="89"/>
      <c r="N470" s="143">
        <v>3540</v>
      </c>
      <c r="O470" s="95">
        <f>ROUND(Tabla1333[[#This Row],[Entrada ]]*Tabla1333[[#This Row],[Costo unitario   RD$]],2)</f>
        <v>0</v>
      </c>
      <c r="P470" s="95">
        <f>ROUND(Tabla1333[[#This Row],[Salida ]]*Tabla1333[[#This Row],[Costo unitario   RD$]],2)</f>
        <v>0</v>
      </c>
      <c r="Q470" s="96">
        <f>(Tabla1333[[#This Row],[Existencia ]]+Tabla1333[[#This Row],[Entrada ]]-Tabla1333[[#This Row],[Salida ]])</f>
        <v>1</v>
      </c>
      <c r="R470" s="97">
        <f t="shared" si="7"/>
        <v>3540</v>
      </c>
    </row>
    <row r="471" spans="1:18" ht="30.75" customHeight="1" x14ac:dyDescent="0.2">
      <c r="A471" s="1">
        <v>230</v>
      </c>
      <c r="B471" s="9">
        <v>312</v>
      </c>
      <c r="C471" s="134" t="s">
        <v>518</v>
      </c>
      <c r="D471" s="135" t="s">
        <v>518</v>
      </c>
      <c r="E471" s="9">
        <v>3083</v>
      </c>
      <c r="F471" s="89" t="s">
        <v>19</v>
      </c>
      <c r="G471" s="98" t="s">
        <v>399</v>
      </c>
      <c r="H471" s="141" t="s">
        <v>519</v>
      </c>
      <c r="I471" s="138" t="s">
        <v>204</v>
      </c>
      <c r="J471" s="92">
        <v>5789.21</v>
      </c>
      <c r="K471" s="93">
        <v>7</v>
      </c>
      <c r="L471" s="127"/>
      <c r="M471" s="89"/>
      <c r="N471" s="143">
        <v>827.03</v>
      </c>
      <c r="O471" s="95">
        <f>ROUND(Tabla1333[[#This Row],[Entrada ]]*Tabla1333[[#This Row],[Costo unitario   RD$]],2)</f>
        <v>0</v>
      </c>
      <c r="P471" s="95">
        <f>ROUND(Tabla1333[[#This Row],[Salida ]]*Tabla1333[[#This Row],[Costo unitario   RD$]],2)</f>
        <v>0</v>
      </c>
      <c r="Q471" s="96">
        <f>(Tabla1333[[#This Row],[Existencia ]]+Tabla1333[[#This Row],[Entrada ]]-Tabla1333[[#This Row],[Salida ]])</f>
        <v>7</v>
      </c>
      <c r="R471" s="97">
        <f t="shared" si="7"/>
        <v>5789.21</v>
      </c>
    </row>
    <row r="472" spans="1:18" ht="30.75" customHeight="1" x14ac:dyDescent="0.2">
      <c r="A472" s="1">
        <v>236</v>
      </c>
      <c r="B472" s="9">
        <v>315</v>
      </c>
      <c r="C472" s="134" t="s">
        <v>518</v>
      </c>
      <c r="D472" s="135" t="s">
        <v>518</v>
      </c>
      <c r="E472" s="9">
        <v>3103</v>
      </c>
      <c r="F472" s="89" t="s">
        <v>19</v>
      </c>
      <c r="G472" s="98" t="s">
        <v>399</v>
      </c>
      <c r="H472" s="141" t="s">
        <v>528</v>
      </c>
      <c r="I472" s="138" t="s">
        <v>204</v>
      </c>
      <c r="J472" s="92">
        <v>7464.33</v>
      </c>
      <c r="K472" s="93">
        <v>9</v>
      </c>
      <c r="L472" s="127"/>
      <c r="M472" s="89"/>
      <c r="N472" s="143">
        <v>829.37</v>
      </c>
      <c r="O472" s="95">
        <f>ROUND(Tabla1333[[#This Row],[Entrada ]]*Tabla1333[[#This Row],[Costo unitario   RD$]],2)</f>
        <v>0</v>
      </c>
      <c r="P472" s="95">
        <f>ROUND(Tabla1333[[#This Row],[Salida ]]*Tabla1333[[#This Row],[Costo unitario   RD$]],2)</f>
        <v>0</v>
      </c>
      <c r="Q472" s="96">
        <f>(Tabla1333[[#This Row],[Existencia ]]+Tabla1333[[#This Row],[Entrada ]]-Tabla1333[[#This Row],[Salida ]])</f>
        <v>9</v>
      </c>
      <c r="R472" s="97">
        <f t="shared" si="7"/>
        <v>7464.33</v>
      </c>
    </row>
    <row r="473" spans="1:18" ht="30.75" customHeight="1" x14ac:dyDescent="0.2">
      <c r="A473" s="1">
        <v>237</v>
      </c>
      <c r="B473" s="9">
        <v>316</v>
      </c>
      <c r="C473" s="134" t="s">
        <v>518</v>
      </c>
      <c r="D473" s="135" t="s">
        <v>518</v>
      </c>
      <c r="E473" s="9">
        <v>3103</v>
      </c>
      <c r="F473" s="89" t="s">
        <v>19</v>
      </c>
      <c r="G473" s="98" t="s">
        <v>399</v>
      </c>
      <c r="H473" s="141" t="s">
        <v>529</v>
      </c>
      <c r="I473" s="138" t="s">
        <v>204</v>
      </c>
      <c r="J473" s="92">
        <v>6634.96</v>
      </c>
      <c r="K473" s="93">
        <v>8</v>
      </c>
      <c r="L473" s="127"/>
      <c r="M473" s="89"/>
      <c r="N473" s="143">
        <v>829.37</v>
      </c>
      <c r="O473" s="95">
        <f>ROUND(Tabla1333[[#This Row],[Entrada ]]*Tabla1333[[#This Row],[Costo unitario   RD$]],2)</f>
        <v>0</v>
      </c>
      <c r="P473" s="95">
        <f>ROUND(Tabla1333[[#This Row],[Salida ]]*Tabla1333[[#This Row],[Costo unitario   RD$]],2)</f>
        <v>0</v>
      </c>
      <c r="Q473" s="96">
        <f>(Tabla1333[[#This Row],[Existencia ]]+Tabla1333[[#This Row],[Entrada ]]-Tabla1333[[#This Row],[Salida ]])</f>
        <v>8</v>
      </c>
      <c r="R473" s="97">
        <f t="shared" si="7"/>
        <v>6634.96</v>
      </c>
    </row>
    <row r="474" spans="1:18" s="5" customFormat="1" ht="30.75" customHeight="1" x14ac:dyDescent="0.2">
      <c r="A474" s="1">
        <v>247</v>
      </c>
      <c r="B474" s="9">
        <v>323</v>
      </c>
      <c r="C474" s="134" t="s">
        <v>518</v>
      </c>
      <c r="D474" s="135" t="s">
        <v>518</v>
      </c>
      <c r="E474" s="9">
        <v>3104</v>
      </c>
      <c r="F474" s="89" t="s">
        <v>19</v>
      </c>
      <c r="G474" s="98" t="s">
        <v>399</v>
      </c>
      <c r="H474" s="141" t="s">
        <v>530</v>
      </c>
      <c r="I474" s="138" t="s">
        <v>204</v>
      </c>
      <c r="J474" s="92">
        <v>5193.37</v>
      </c>
      <c r="K474" s="93">
        <v>7</v>
      </c>
      <c r="L474" s="127"/>
      <c r="M474" s="89"/>
      <c r="N474" s="143">
        <v>741.91</v>
      </c>
      <c r="O474" s="95">
        <f>ROUND(Tabla1333[[#This Row],[Entrada ]]*Tabla1333[[#This Row],[Costo unitario   RD$]],2)</f>
        <v>0</v>
      </c>
      <c r="P474" s="95">
        <f>ROUND(Tabla1333[[#This Row],[Salida ]]*Tabla1333[[#This Row],[Costo unitario   RD$]],2)</f>
        <v>0</v>
      </c>
      <c r="Q474" s="96">
        <f>(Tabla1333[[#This Row],[Existencia ]]+Tabla1333[[#This Row],[Entrada ]]-Tabla1333[[#This Row],[Salida ]])</f>
        <v>7</v>
      </c>
      <c r="R474" s="97">
        <f t="shared" si="7"/>
        <v>5193.37</v>
      </c>
    </row>
    <row r="475" spans="1:18" s="5" customFormat="1" ht="30.75" customHeight="1" x14ac:dyDescent="0.2">
      <c r="A475" s="1">
        <v>249</v>
      </c>
      <c r="B475" s="9">
        <v>324</v>
      </c>
      <c r="C475" s="134">
        <v>42533</v>
      </c>
      <c r="D475" s="135">
        <v>42533</v>
      </c>
      <c r="E475" s="9">
        <v>3068</v>
      </c>
      <c r="F475" s="9" t="s">
        <v>19</v>
      </c>
      <c r="G475" s="98" t="s">
        <v>399</v>
      </c>
      <c r="H475" s="141" t="s">
        <v>507</v>
      </c>
      <c r="I475" s="138" t="s">
        <v>204</v>
      </c>
      <c r="J475" s="92">
        <v>17600</v>
      </c>
      <c r="K475" s="93">
        <v>8</v>
      </c>
      <c r="L475" s="127"/>
      <c r="M475" s="89"/>
      <c r="N475" s="143">
        <v>2200</v>
      </c>
      <c r="O475" s="95">
        <f>ROUND(Tabla1333[[#This Row],[Entrada ]]*Tabla1333[[#This Row],[Costo unitario   RD$]],2)</f>
        <v>0</v>
      </c>
      <c r="P475" s="95">
        <f>ROUND(Tabla1333[[#This Row],[Salida ]]*Tabla1333[[#This Row],[Costo unitario   RD$]],2)</f>
        <v>0</v>
      </c>
      <c r="Q475" s="96">
        <f>(Tabla1333[[#This Row],[Existencia ]]+Tabla1333[[#This Row],[Entrada ]]-Tabla1333[[#This Row],[Salida ]])</f>
        <v>8</v>
      </c>
      <c r="R475" s="97">
        <f t="shared" si="7"/>
        <v>17600</v>
      </c>
    </row>
    <row r="476" spans="1:18" s="5" customFormat="1" ht="30.75" customHeight="1" x14ac:dyDescent="0.2">
      <c r="A476" s="1">
        <v>252</v>
      </c>
      <c r="B476" s="9">
        <v>325</v>
      </c>
      <c r="C476" s="134">
        <v>42471</v>
      </c>
      <c r="D476" s="135">
        <v>42471</v>
      </c>
      <c r="E476" s="9">
        <v>1026</v>
      </c>
      <c r="F476" s="9" t="s">
        <v>19</v>
      </c>
      <c r="G476" s="98" t="s">
        <v>399</v>
      </c>
      <c r="H476" s="141" t="s">
        <v>413</v>
      </c>
      <c r="I476" s="138" t="s">
        <v>204</v>
      </c>
      <c r="J476" s="92">
        <v>5940.9</v>
      </c>
      <c r="K476" s="93">
        <v>2583</v>
      </c>
      <c r="L476" s="127"/>
      <c r="M476" s="89">
        <v>295</v>
      </c>
      <c r="N476" s="143">
        <v>2.2999999999999998</v>
      </c>
      <c r="O476" s="95">
        <f>ROUND(Tabla1333[[#This Row],[Entrada ]]*Tabla1333[[#This Row],[Costo unitario   RD$]],2)</f>
        <v>0</v>
      </c>
      <c r="P476" s="95">
        <f>ROUND(Tabla1333[[#This Row],[Salida ]]*Tabla1333[[#This Row],[Costo unitario   RD$]],2)</f>
        <v>678.5</v>
      </c>
      <c r="Q476" s="96">
        <f>(Tabla1333[[#This Row],[Existencia ]]+Tabla1333[[#This Row],[Entrada ]]-Tabla1333[[#This Row],[Salida ]])</f>
        <v>2288</v>
      </c>
      <c r="R476" s="97">
        <f t="shared" si="7"/>
        <v>5262.4</v>
      </c>
    </row>
    <row r="477" spans="1:18" s="5" customFormat="1" ht="30.75" customHeight="1" x14ac:dyDescent="0.2">
      <c r="A477" s="1">
        <v>297</v>
      </c>
      <c r="B477" s="9">
        <v>352</v>
      </c>
      <c r="C477" s="134">
        <v>42464</v>
      </c>
      <c r="D477" s="135">
        <v>42464</v>
      </c>
      <c r="E477" s="9">
        <v>1053</v>
      </c>
      <c r="F477" s="9" t="s">
        <v>26</v>
      </c>
      <c r="G477" s="98" t="s">
        <v>394</v>
      </c>
      <c r="H477" s="141" t="s">
        <v>432</v>
      </c>
      <c r="I477" s="138" t="s">
        <v>204</v>
      </c>
      <c r="J477" s="92">
        <v>12218.9</v>
      </c>
      <c r="K477" s="93">
        <v>1900</v>
      </c>
      <c r="L477" s="142"/>
      <c r="M477" s="9"/>
      <c r="N477" s="143">
        <v>6.431</v>
      </c>
      <c r="O477" s="95">
        <f>ROUND(Tabla1333[[#This Row],[Entrada ]]*Tabla1333[[#This Row],[Costo unitario   RD$]],2)</f>
        <v>0</v>
      </c>
      <c r="P477" s="95">
        <f>ROUND(Tabla1333[[#This Row],[Salida ]]*Tabla1333[[#This Row],[Costo unitario   RD$]],2)</f>
        <v>0</v>
      </c>
      <c r="Q477" s="96">
        <f>(Tabla1333[[#This Row],[Existencia ]]+Tabla1333[[#This Row],[Entrada ]]-Tabla1333[[#This Row],[Salida ]])</f>
        <v>1900</v>
      </c>
      <c r="R477" s="97">
        <f t="shared" si="7"/>
        <v>12218.9</v>
      </c>
    </row>
    <row r="478" spans="1:18" s="5" customFormat="1" ht="30.75" customHeight="1" x14ac:dyDescent="0.2">
      <c r="A478" s="1">
        <v>302</v>
      </c>
      <c r="B478" s="9">
        <v>355</v>
      </c>
      <c r="C478" s="134">
        <v>42464</v>
      </c>
      <c r="D478" s="135">
        <v>42464</v>
      </c>
      <c r="E478" s="9">
        <v>1054</v>
      </c>
      <c r="F478" s="9" t="s">
        <v>26</v>
      </c>
      <c r="G478" s="98" t="s">
        <v>394</v>
      </c>
      <c r="H478" s="141" t="s">
        <v>433</v>
      </c>
      <c r="I478" s="138" t="s">
        <v>204</v>
      </c>
      <c r="J478" s="92">
        <v>173.637</v>
      </c>
      <c r="K478" s="93">
        <v>27</v>
      </c>
      <c r="L478" s="142"/>
      <c r="M478" s="9"/>
      <c r="N478" s="143">
        <v>6.431</v>
      </c>
      <c r="O478" s="95">
        <f>ROUND(Tabla1333[[#This Row],[Entrada ]]*Tabla1333[[#This Row],[Costo unitario   RD$]],2)</f>
        <v>0</v>
      </c>
      <c r="P478" s="95">
        <f>ROUND(Tabla1333[[#This Row],[Salida ]]*Tabla1333[[#This Row],[Costo unitario   RD$]],2)</f>
        <v>0</v>
      </c>
      <c r="Q478" s="96">
        <f>(Tabla1333[[#This Row],[Existencia ]]+Tabla1333[[#This Row],[Entrada ]]-Tabla1333[[#This Row],[Salida ]])</f>
        <v>27</v>
      </c>
      <c r="R478" s="97">
        <f t="shared" si="7"/>
        <v>173.637</v>
      </c>
    </row>
    <row r="479" spans="1:18" s="5" customFormat="1" ht="30.75" customHeight="1" x14ac:dyDescent="0.2">
      <c r="A479" s="1">
        <v>304</v>
      </c>
      <c r="B479" s="9">
        <v>356</v>
      </c>
      <c r="C479" s="134">
        <v>42401</v>
      </c>
      <c r="D479" s="135">
        <v>42401</v>
      </c>
      <c r="E479" s="9">
        <v>3062</v>
      </c>
      <c r="F479" s="89" t="s">
        <v>19</v>
      </c>
      <c r="G479" s="98" t="s">
        <v>399</v>
      </c>
      <c r="H479" s="141" t="s">
        <v>501</v>
      </c>
      <c r="I479" s="138" t="s">
        <v>204</v>
      </c>
      <c r="J479" s="92">
        <v>17383.439999999999</v>
      </c>
      <c r="K479" s="93">
        <v>24</v>
      </c>
      <c r="L479" s="127"/>
      <c r="M479" s="89"/>
      <c r="N479" s="143">
        <v>724.31</v>
      </c>
      <c r="O479" s="95">
        <f>ROUND(Tabla1333[[#This Row],[Entrada ]]*Tabla1333[[#This Row],[Costo unitario   RD$]],2)</f>
        <v>0</v>
      </c>
      <c r="P479" s="95">
        <f>ROUND(Tabla1333[[#This Row],[Salida ]]*Tabla1333[[#This Row],[Costo unitario   RD$]],2)</f>
        <v>0</v>
      </c>
      <c r="Q479" s="96">
        <f>(Tabla1333[[#This Row],[Existencia ]]+Tabla1333[[#This Row],[Entrada ]]-Tabla1333[[#This Row],[Salida ]])</f>
        <v>24</v>
      </c>
      <c r="R479" s="97">
        <f t="shared" si="7"/>
        <v>17383.439999999999</v>
      </c>
    </row>
    <row r="480" spans="1:18" s="5" customFormat="1" ht="30.75" customHeight="1" x14ac:dyDescent="0.2">
      <c r="A480" s="1">
        <v>307</v>
      </c>
      <c r="B480" s="9">
        <v>358</v>
      </c>
      <c r="C480" s="134">
        <v>42401</v>
      </c>
      <c r="D480" s="135">
        <v>42401</v>
      </c>
      <c r="E480" s="9">
        <v>3063</v>
      </c>
      <c r="F480" s="89" t="s">
        <v>19</v>
      </c>
      <c r="G480" s="98" t="s">
        <v>399</v>
      </c>
      <c r="H480" s="141" t="s">
        <v>502</v>
      </c>
      <c r="I480" s="138" t="s">
        <v>204</v>
      </c>
      <c r="J480" s="92">
        <v>14533.199999999999</v>
      </c>
      <c r="K480" s="93">
        <v>20</v>
      </c>
      <c r="L480" s="127"/>
      <c r="M480" s="89"/>
      <c r="N480" s="143">
        <v>726.66</v>
      </c>
      <c r="O480" s="95">
        <f>ROUND(Tabla1333[[#This Row],[Entrada ]]*Tabla1333[[#This Row],[Costo unitario   RD$]],2)</f>
        <v>0</v>
      </c>
      <c r="P480" s="95">
        <f>ROUND(Tabla1333[[#This Row],[Salida ]]*Tabla1333[[#This Row],[Costo unitario   RD$]],2)</f>
        <v>0</v>
      </c>
      <c r="Q480" s="96">
        <f>(Tabla1333[[#This Row],[Existencia ]]+Tabla1333[[#This Row],[Entrada ]]-Tabla1333[[#This Row],[Salida ]])</f>
        <v>20</v>
      </c>
      <c r="R480" s="97">
        <f t="shared" si="7"/>
        <v>14533.199999999999</v>
      </c>
    </row>
    <row r="481" spans="1:19" s="5" customFormat="1" ht="30.75" customHeight="1" x14ac:dyDescent="0.2">
      <c r="A481" s="1">
        <v>310</v>
      </c>
      <c r="B481" s="9">
        <v>359</v>
      </c>
      <c r="C481" s="134">
        <v>42401</v>
      </c>
      <c r="D481" s="135">
        <v>42401</v>
      </c>
      <c r="E481" s="9">
        <v>3069</v>
      </c>
      <c r="F481" s="89" t="s">
        <v>19</v>
      </c>
      <c r="G481" s="98" t="s">
        <v>399</v>
      </c>
      <c r="H481" s="141" t="s">
        <v>509</v>
      </c>
      <c r="I481" s="138" t="s">
        <v>204</v>
      </c>
      <c r="J481" s="92">
        <v>13079.88</v>
      </c>
      <c r="K481" s="93">
        <v>18</v>
      </c>
      <c r="L481" s="127"/>
      <c r="M481" s="89"/>
      <c r="N481" s="143">
        <v>726.66</v>
      </c>
      <c r="O481" s="95">
        <f>ROUND(Tabla1333[[#This Row],[Entrada ]]*Tabla1333[[#This Row],[Costo unitario   RD$]],2)</f>
        <v>0</v>
      </c>
      <c r="P481" s="95">
        <f>ROUND(Tabla1333[[#This Row],[Salida ]]*Tabla1333[[#This Row],[Costo unitario   RD$]],2)</f>
        <v>0</v>
      </c>
      <c r="Q481" s="96">
        <f>(Tabla1333[[#This Row],[Existencia ]]+Tabla1333[[#This Row],[Entrada ]]-Tabla1333[[#This Row],[Salida ]])</f>
        <v>18</v>
      </c>
      <c r="R481" s="97">
        <f t="shared" si="7"/>
        <v>13079.88</v>
      </c>
    </row>
    <row r="482" spans="1:19" s="5" customFormat="1" ht="30.75" customHeight="1" x14ac:dyDescent="0.2">
      <c r="A482" s="1">
        <v>314</v>
      </c>
      <c r="B482" s="9">
        <v>361</v>
      </c>
      <c r="C482" s="134">
        <v>42401</v>
      </c>
      <c r="D482" s="135">
        <v>42401</v>
      </c>
      <c r="E482" s="9">
        <v>3089</v>
      </c>
      <c r="F482" s="89" t="s">
        <v>19</v>
      </c>
      <c r="G482" s="98" t="s">
        <v>399</v>
      </c>
      <c r="H482" s="141" t="s">
        <v>522</v>
      </c>
      <c r="I482" s="138" t="s">
        <v>204</v>
      </c>
      <c r="J482" s="92">
        <v>1651.7</v>
      </c>
      <c r="K482" s="93">
        <v>2</v>
      </c>
      <c r="L482" s="127"/>
      <c r="M482" s="89"/>
      <c r="N482" s="143">
        <v>825.85</v>
      </c>
      <c r="O482" s="95">
        <f>ROUND(Tabla1333[[#This Row],[Entrada ]]*Tabla1333[[#This Row],[Costo unitario   RD$]],2)</f>
        <v>0</v>
      </c>
      <c r="P482" s="95">
        <f>ROUND(Tabla1333[[#This Row],[Salida ]]*Tabla1333[[#This Row],[Costo unitario   RD$]],2)</f>
        <v>0</v>
      </c>
      <c r="Q482" s="96">
        <f>(Tabla1333[[#This Row],[Existencia ]]+Tabla1333[[#This Row],[Entrada ]]-Tabla1333[[#This Row],[Salida ]])</f>
        <v>2</v>
      </c>
      <c r="R482" s="97">
        <f t="shared" si="7"/>
        <v>1651.7</v>
      </c>
    </row>
    <row r="483" spans="1:19" ht="30.75" customHeight="1" x14ac:dyDescent="0.2">
      <c r="A483" s="1">
        <v>315</v>
      </c>
      <c r="B483" s="9">
        <v>362</v>
      </c>
      <c r="C483" s="134">
        <v>42313</v>
      </c>
      <c r="D483" s="135">
        <v>42313</v>
      </c>
      <c r="E483" s="9">
        <v>2027</v>
      </c>
      <c r="F483" s="9" t="s">
        <v>19</v>
      </c>
      <c r="G483" s="98" t="s">
        <v>399</v>
      </c>
      <c r="H483" s="141" t="s">
        <v>453</v>
      </c>
      <c r="I483" s="138" t="s">
        <v>204</v>
      </c>
      <c r="J483" s="92">
        <v>56640</v>
      </c>
      <c r="K483" s="93">
        <v>400</v>
      </c>
      <c r="L483" s="127"/>
      <c r="M483" s="89"/>
      <c r="N483" s="143">
        <v>141.6</v>
      </c>
      <c r="O483" s="95">
        <f>ROUND(Tabla1333[[#This Row],[Entrada ]]*Tabla1333[[#This Row],[Costo unitario   RD$]],2)</f>
        <v>0</v>
      </c>
      <c r="P483" s="95">
        <f>ROUND(Tabla1333[[#This Row],[Salida ]]*Tabla1333[[#This Row],[Costo unitario   RD$]],2)</f>
        <v>0</v>
      </c>
      <c r="Q483" s="96">
        <f>(Tabla1333[[#This Row],[Existencia ]]+Tabla1333[[#This Row],[Entrada ]]-Tabla1333[[#This Row],[Salida ]])</f>
        <v>400</v>
      </c>
      <c r="R483" s="97">
        <f t="shared" si="7"/>
        <v>56640</v>
      </c>
    </row>
    <row r="484" spans="1:19" ht="30.75" customHeight="1" x14ac:dyDescent="0.2">
      <c r="A484" s="1">
        <v>320</v>
      </c>
      <c r="B484" s="9">
        <v>365</v>
      </c>
      <c r="C484" s="134">
        <v>41739</v>
      </c>
      <c r="D484" s="135">
        <v>41739</v>
      </c>
      <c r="E484" s="9">
        <v>3073</v>
      </c>
      <c r="F484" s="89" t="s">
        <v>19</v>
      </c>
      <c r="G484" s="98" t="s">
        <v>399</v>
      </c>
      <c r="H484" s="141" t="s">
        <v>512</v>
      </c>
      <c r="I484" s="138" t="s">
        <v>204</v>
      </c>
      <c r="J484" s="92">
        <v>2029.5</v>
      </c>
      <c r="K484" s="93">
        <v>11</v>
      </c>
      <c r="L484" s="127"/>
      <c r="M484" s="89"/>
      <c r="N484" s="143">
        <v>184.5</v>
      </c>
      <c r="O484" s="95">
        <f>ROUND(Tabla1333[[#This Row],[Entrada ]]*Tabla1333[[#This Row],[Costo unitario   RD$]],2)</f>
        <v>0</v>
      </c>
      <c r="P484" s="95">
        <f>ROUND(Tabla1333[[#This Row],[Salida ]]*Tabla1333[[#This Row],[Costo unitario   RD$]],2)</f>
        <v>0</v>
      </c>
      <c r="Q484" s="96">
        <f>(Tabla1333[[#This Row],[Existencia ]]+Tabla1333[[#This Row],[Entrada ]]-Tabla1333[[#This Row],[Salida ]])</f>
        <v>11</v>
      </c>
      <c r="R484" s="97">
        <f t="shared" si="7"/>
        <v>2029.5</v>
      </c>
    </row>
    <row r="485" spans="1:19" ht="30.75" customHeight="1" x14ac:dyDescent="0.2">
      <c r="A485" s="1">
        <v>324</v>
      </c>
      <c r="B485" s="9">
        <v>366</v>
      </c>
      <c r="C485" s="134" t="s">
        <v>497</v>
      </c>
      <c r="D485" s="135" t="s">
        <v>497</v>
      </c>
      <c r="E485" s="9">
        <v>3031</v>
      </c>
      <c r="F485" s="89" t="s">
        <v>19</v>
      </c>
      <c r="G485" s="98" t="s">
        <v>399</v>
      </c>
      <c r="H485" s="141" t="s">
        <v>498</v>
      </c>
      <c r="I485" s="138" t="s">
        <v>204</v>
      </c>
      <c r="J485" s="92">
        <v>12331.710000000001</v>
      </c>
      <c r="K485" s="93">
        <v>9</v>
      </c>
      <c r="L485" s="127"/>
      <c r="M485" s="89"/>
      <c r="N485" s="143">
        <v>1370.19</v>
      </c>
      <c r="O485" s="95">
        <f>ROUND(Tabla1333[[#This Row],[Entrada ]]*Tabla1333[[#This Row],[Costo unitario   RD$]],2)</f>
        <v>0</v>
      </c>
      <c r="P485" s="95">
        <f>ROUND(Tabla1333[[#This Row],[Salida ]]*Tabla1333[[#This Row],[Costo unitario   RD$]],2)</f>
        <v>0</v>
      </c>
      <c r="Q485" s="96">
        <f>(Tabla1333[[#This Row],[Existencia ]]+Tabla1333[[#This Row],[Entrada ]]-Tabla1333[[#This Row],[Salida ]])</f>
        <v>9</v>
      </c>
      <c r="R485" s="97">
        <f t="shared" si="7"/>
        <v>12331.710000000001</v>
      </c>
    </row>
    <row r="486" spans="1:19" ht="39" customHeight="1" x14ac:dyDescent="0.25">
      <c r="B486" s="9"/>
      <c r="C486" s="50"/>
      <c r="D486" s="50"/>
      <c r="E486" s="50"/>
      <c r="F486" s="50"/>
      <c r="G486" s="51"/>
      <c r="H486" s="51"/>
      <c r="I486" s="52" t="s">
        <v>602</v>
      </c>
      <c r="J486" s="53">
        <f>SUM(J16:J485)</f>
        <v>5816838.2247061701</v>
      </c>
      <c r="K486" s="54"/>
      <c r="L486" s="55"/>
      <c r="M486" s="56"/>
      <c r="N486" s="57"/>
      <c r="O486" s="58">
        <f>SUM(O16:O485)</f>
        <v>908752.13</v>
      </c>
      <c r="P486" s="58">
        <f>SUM(P16:P485)</f>
        <v>514393.28000000014</v>
      </c>
      <c r="Q486" s="59"/>
      <c r="R486" s="58">
        <f>SUM(R16:R485)</f>
        <v>6211197.0744411731</v>
      </c>
    </row>
    <row r="487" spans="1:19" s="21" customFormat="1" ht="92.25" customHeight="1" x14ac:dyDescent="0.25">
      <c r="A487" s="13">
        <v>333</v>
      </c>
      <c r="B487" s="14">
        <v>372</v>
      </c>
      <c r="C487" s="152" t="s">
        <v>608</v>
      </c>
      <c r="D487" s="152"/>
      <c r="E487" s="152"/>
      <c r="F487" s="152"/>
      <c r="G487" s="152"/>
      <c r="H487" s="152"/>
      <c r="I487" s="152"/>
      <c r="J487" s="152"/>
      <c r="K487" s="152"/>
      <c r="L487" s="152"/>
      <c r="M487" s="152"/>
      <c r="N487" s="152"/>
      <c r="O487" s="152"/>
      <c r="P487" s="152"/>
      <c r="Q487" s="152"/>
      <c r="R487" s="152"/>
      <c r="S487" s="20"/>
    </row>
    <row r="488" spans="1:19" s="21" customFormat="1" ht="39.75" customHeight="1" x14ac:dyDescent="0.25">
      <c r="A488" s="13"/>
      <c r="B488" s="14"/>
      <c r="C488" s="68"/>
      <c r="D488" s="68"/>
      <c r="E488" s="68"/>
      <c r="F488" s="68"/>
      <c r="G488" s="68"/>
      <c r="H488" s="68"/>
      <c r="I488" s="68"/>
      <c r="J488" s="68"/>
      <c r="K488" s="68"/>
      <c r="L488" s="68"/>
      <c r="M488" s="68"/>
      <c r="N488" s="68"/>
      <c r="O488" s="68"/>
      <c r="P488" s="68"/>
      <c r="Q488" s="68"/>
      <c r="R488" s="68"/>
      <c r="S488" s="20"/>
    </row>
    <row r="489" spans="1:19" ht="47.25" customHeight="1" x14ac:dyDescent="0.25">
      <c r="A489" s="1">
        <v>335</v>
      </c>
      <c r="B489" s="9">
        <v>373</v>
      </c>
      <c r="C489" s="60" t="s">
        <v>606</v>
      </c>
      <c r="D489" s="61"/>
      <c r="E489" s="62"/>
      <c r="F489" s="62"/>
      <c r="G489" s="63"/>
      <c r="H489" s="63"/>
      <c r="I489" s="61"/>
      <c r="J489" s="61"/>
      <c r="K489" s="61"/>
      <c r="L489" s="64"/>
      <c r="M489" s="65"/>
      <c r="N489" s="61"/>
      <c r="O489" s="66"/>
      <c r="P489" s="67"/>
      <c r="Q489" s="61"/>
      <c r="R489" s="61"/>
    </row>
    <row r="490" spans="1:19" s="24" customFormat="1" ht="20.25" customHeight="1" x14ac:dyDescent="0.25">
      <c r="A490" s="22">
        <v>336</v>
      </c>
      <c r="B490" s="9">
        <v>374</v>
      </c>
      <c r="C490" s="61" t="s">
        <v>607</v>
      </c>
      <c r="D490" s="68"/>
      <c r="E490" s="68"/>
      <c r="F490" s="68"/>
      <c r="G490" s="68"/>
      <c r="H490" s="68"/>
      <c r="I490" s="68"/>
      <c r="J490" s="68"/>
      <c r="K490" s="68"/>
      <c r="L490" s="68"/>
      <c r="M490" s="68"/>
      <c r="N490" s="68"/>
      <c r="O490" s="68"/>
      <c r="P490" s="68"/>
      <c r="Q490" s="68"/>
      <c r="R490" s="68"/>
      <c r="S490" s="23"/>
    </row>
    <row r="491" spans="1:19" s="24" customFormat="1" ht="5.25" hidden="1" customHeight="1" x14ac:dyDescent="0.25">
      <c r="A491" s="22"/>
      <c r="B491" s="1"/>
      <c r="C491" s="148" t="s">
        <v>609</v>
      </c>
      <c r="D491" s="148"/>
      <c r="E491" s="148"/>
      <c r="F491" s="148"/>
      <c r="G491" s="148"/>
      <c r="H491" s="148"/>
      <c r="I491" s="61"/>
      <c r="J491" s="61"/>
      <c r="K491" s="61"/>
      <c r="L491" s="61"/>
      <c r="M491" s="62"/>
      <c r="N491" s="61"/>
      <c r="O491" s="66"/>
      <c r="P491" s="67"/>
      <c r="Q491" s="61"/>
      <c r="R491" s="61"/>
    </row>
    <row r="492" spans="1:19" ht="26.25" hidden="1" customHeight="1" x14ac:dyDescent="0.25">
      <c r="C492" s="69" t="s">
        <v>3</v>
      </c>
      <c r="D492" s="69" t="s">
        <v>4</v>
      </c>
      <c r="E492" s="52" t="s">
        <v>5</v>
      </c>
      <c r="F492" s="52" t="s">
        <v>6</v>
      </c>
      <c r="G492" s="70" t="s">
        <v>7</v>
      </c>
      <c r="H492" s="71" t="s">
        <v>8</v>
      </c>
      <c r="I492" s="52" t="s">
        <v>9</v>
      </c>
      <c r="J492" s="72" t="s">
        <v>18</v>
      </c>
      <c r="K492" s="72" t="s">
        <v>11</v>
      </c>
      <c r="L492" s="52" t="s">
        <v>12</v>
      </c>
      <c r="M492" s="52" t="s">
        <v>13</v>
      </c>
      <c r="N492" s="72" t="s">
        <v>14</v>
      </c>
      <c r="O492" s="72" t="s">
        <v>15</v>
      </c>
      <c r="P492" s="72" t="s">
        <v>16</v>
      </c>
      <c r="Q492" s="52" t="s">
        <v>603</v>
      </c>
      <c r="R492" s="73" t="s">
        <v>604</v>
      </c>
    </row>
    <row r="493" spans="1:19" s="8" customFormat="1" ht="31.5" hidden="1" customHeight="1" x14ac:dyDescent="0.25">
      <c r="A493" s="6"/>
      <c r="B493" s="7"/>
      <c r="C493" s="74">
        <v>44957</v>
      </c>
      <c r="D493" s="75">
        <v>44957</v>
      </c>
      <c r="E493" s="76">
        <v>4038</v>
      </c>
      <c r="F493" s="77" t="s">
        <v>26</v>
      </c>
      <c r="G493" s="78" t="s">
        <v>54</v>
      </c>
      <c r="H493" s="75" t="s">
        <v>605</v>
      </c>
      <c r="I493" s="76" t="s">
        <v>204</v>
      </c>
      <c r="J493" s="79">
        <v>0</v>
      </c>
      <c r="K493" s="79">
        <v>0</v>
      </c>
      <c r="L493" s="80">
        <v>2453</v>
      </c>
      <c r="M493" s="81">
        <v>1433</v>
      </c>
      <c r="N493" s="79">
        <v>61.458333333333336</v>
      </c>
      <c r="O493" s="82">
        <v>150757.29</v>
      </c>
      <c r="P493" s="83">
        <v>88069.79</v>
      </c>
      <c r="Q493" s="83">
        <v>1020</v>
      </c>
      <c r="R493" s="83">
        <v>62687.5</v>
      </c>
    </row>
    <row r="494" spans="1:19" s="5" customFormat="1" ht="36.75" customHeight="1" x14ac:dyDescent="0.25">
      <c r="A494" s="1">
        <v>343</v>
      </c>
      <c r="B494" s="9">
        <v>378</v>
      </c>
      <c r="C494" s="67"/>
      <c r="D494" s="68"/>
      <c r="E494" s="84"/>
      <c r="F494" s="84"/>
      <c r="G494" s="68"/>
      <c r="H494" s="68"/>
      <c r="I494" s="68"/>
      <c r="J494" s="68"/>
      <c r="K494" s="68"/>
      <c r="L494" s="68"/>
      <c r="M494" s="84"/>
      <c r="N494" s="68"/>
      <c r="O494" s="85"/>
      <c r="P494" s="86"/>
      <c r="Q494" s="68"/>
      <c r="R494" s="68"/>
    </row>
    <row r="495" spans="1:19" s="5" customFormat="1" ht="22.5" customHeight="1" x14ac:dyDescent="0.25">
      <c r="A495" s="1">
        <v>350</v>
      </c>
      <c r="B495" s="9">
        <v>379</v>
      </c>
      <c r="D495" s="2"/>
      <c r="E495" s="26"/>
      <c r="F495" s="26"/>
      <c r="G495" s="25"/>
      <c r="H495" s="25"/>
      <c r="I495" s="25"/>
      <c r="J495" s="25"/>
      <c r="K495" s="25"/>
      <c r="L495" s="25"/>
      <c r="M495" s="26"/>
      <c r="N495" s="25"/>
      <c r="O495" s="27"/>
      <c r="P495" s="28"/>
      <c r="Q495" s="25"/>
      <c r="R495" s="25"/>
    </row>
    <row r="496" spans="1:19" s="5" customFormat="1" ht="22.5" customHeight="1" x14ac:dyDescent="0.25">
      <c r="A496" s="1"/>
      <c r="B496" s="9"/>
      <c r="D496" s="2"/>
      <c r="E496" s="26"/>
      <c r="F496" s="26"/>
      <c r="G496" s="25"/>
      <c r="H496" s="25"/>
      <c r="I496" s="25"/>
      <c r="J496" s="25"/>
      <c r="K496" s="25"/>
      <c r="L496" s="25"/>
      <c r="M496" s="26"/>
      <c r="N496" s="25"/>
      <c r="O496" s="27"/>
      <c r="P496" s="28"/>
      <c r="Q496" s="25"/>
      <c r="R496" s="25"/>
    </row>
    <row r="497" spans="1:18" s="5" customFormat="1" ht="22.5" customHeight="1" x14ac:dyDescent="0.25">
      <c r="A497" s="1"/>
      <c r="B497" s="9"/>
      <c r="D497" s="25"/>
      <c r="E497" s="26"/>
      <c r="F497" s="26"/>
      <c r="G497" s="25"/>
      <c r="H497" s="25"/>
      <c r="I497" s="25"/>
      <c r="J497" s="25"/>
      <c r="K497" s="25"/>
      <c r="L497" s="25"/>
      <c r="M497" s="26"/>
      <c r="N497" s="25"/>
      <c r="O497" s="27"/>
      <c r="P497" s="28"/>
      <c r="Q497" s="25"/>
      <c r="R497" s="25"/>
    </row>
    <row r="498" spans="1:18" s="5" customFormat="1" ht="22.5" customHeight="1" x14ac:dyDescent="0.25">
      <c r="A498" s="1"/>
      <c r="B498" s="9"/>
      <c r="E498" s="25"/>
      <c r="F498" s="1"/>
      <c r="G498" s="3"/>
      <c r="H498" s="3"/>
      <c r="I498" s="3"/>
      <c r="J498" s="2"/>
      <c r="K498" s="2"/>
      <c r="L498" s="2"/>
      <c r="M498" s="1"/>
      <c r="N498" s="29"/>
      <c r="O498" s="27"/>
      <c r="P498" s="4"/>
      <c r="Q498" s="29"/>
      <c r="R498" s="30"/>
    </row>
    <row r="499" spans="1:18" s="5" customFormat="1" ht="22.5" customHeight="1" x14ac:dyDescent="0.25">
      <c r="A499" s="1">
        <v>352</v>
      </c>
      <c r="B499" s="9">
        <v>380</v>
      </c>
      <c r="E499" s="25"/>
      <c r="F499" s="1"/>
      <c r="G499" s="3"/>
      <c r="H499" s="3"/>
      <c r="I499" s="3"/>
      <c r="J499" s="2"/>
      <c r="K499" s="2"/>
      <c r="L499" s="2"/>
      <c r="M499" s="1"/>
      <c r="N499" s="29"/>
      <c r="O499" s="4"/>
      <c r="P499" s="4"/>
      <c r="Q499" s="29"/>
      <c r="R499" s="29"/>
    </row>
    <row r="500" spans="1:18" s="5" customFormat="1" ht="22.5" customHeight="1" x14ac:dyDescent="0.25">
      <c r="A500" s="1">
        <v>355</v>
      </c>
      <c r="B500" s="9">
        <v>382</v>
      </c>
      <c r="C500" s="2"/>
      <c r="D500" s="2"/>
      <c r="E500" s="1"/>
      <c r="F500" s="1"/>
      <c r="G500" s="3"/>
      <c r="H500" s="3"/>
      <c r="I500" s="2"/>
      <c r="J500" s="2"/>
      <c r="K500" s="2"/>
      <c r="L500" s="2"/>
      <c r="M500" s="1"/>
      <c r="N500" s="31"/>
      <c r="O500" s="4"/>
      <c r="Q500" s="2"/>
      <c r="R500" s="2"/>
    </row>
    <row r="501" spans="1:18" s="5" customFormat="1" ht="22.5" customHeight="1" x14ac:dyDescent="0.25">
      <c r="A501" s="1">
        <v>356</v>
      </c>
      <c r="B501" s="9">
        <v>383</v>
      </c>
      <c r="C501" s="2"/>
      <c r="D501" s="2"/>
      <c r="E501" s="1"/>
      <c r="F501" s="1"/>
      <c r="G501" s="3"/>
      <c r="H501" s="3"/>
      <c r="I501" s="2"/>
      <c r="J501" s="2"/>
      <c r="K501" s="2"/>
      <c r="L501" s="2"/>
      <c r="M501" s="1"/>
      <c r="N501" s="2"/>
      <c r="O501" s="4"/>
      <c r="Q501" s="2"/>
      <c r="R501" s="2"/>
    </row>
    <row r="502" spans="1:18" s="5" customFormat="1" ht="22.5" customHeight="1" x14ac:dyDescent="0.25">
      <c r="A502" s="1">
        <v>357</v>
      </c>
      <c r="B502" s="9">
        <v>384</v>
      </c>
      <c r="C502" s="2"/>
      <c r="D502" s="2"/>
      <c r="E502" s="1"/>
      <c r="F502" s="1"/>
      <c r="G502" s="3"/>
      <c r="H502" s="3"/>
      <c r="I502" s="2"/>
      <c r="J502" s="2"/>
      <c r="K502" s="2"/>
      <c r="L502" s="2"/>
      <c r="M502" s="1"/>
      <c r="N502" s="2"/>
      <c r="O502" s="4"/>
      <c r="Q502" s="2"/>
      <c r="R502" s="2"/>
    </row>
    <row r="503" spans="1:18" s="5" customFormat="1" ht="22.5" customHeight="1" x14ac:dyDescent="0.25">
      <c r="A503" s="1">
        <v>358</v>
      </c>
      <c r="B503" s="9">
        <v>385</v>
      </c>
      <c r="C503" s="2"/>
      <c r="D503" s="2"/>
      <c r="E503" s="1"/>
      <c r="F503" s="1"/>
      <c r="G503" s="3"/>
      <c r="H503" s="3"/>
      <c r="I503" s="2"/>
      <c r="J503" s="2"/>
      <c r="K503" s="2"/>
      <c r="L503" s="2"/>
      <c r="M503" s="1"/>
      <c r="N503" s="2"/>
      <c r="O503" s="32"/>
      <c r="P503" s="33"/>
      <c r="Q503" s="2"/>
      <c r="R503" s="2"/>
    </row>
    <row r="504" spans="1:18" s="5" customFormat="1" ht="22.5" customHeight="1" x14ac:dyDescent="0.25">
      <c r="A504" s="1">
        <v>359</v>
      </c>
      <c r="B504" s="9">
        <v>386</v>
      </c>
      <c r="C504" s="2"/>
      <c r="D504" s="2"/>
      <c r="E504" s="1"/>
      <c r="F504" s="1"/>
      <c r="G504" s="3"/>
      <c r="H504" s="3"/>
      <c r="I504" s="2"/>
      <c r="J504" s="2"/>
      <c r="K504" s="2"/>
      <c r="L504" s="2"/>
      <c r="M504" s="1"/>
      <c r="N504" s="2"/>
      <c r="O504" s="32"/>
      <c r="P504" s="28"/>
      <c r="Q504" s="2"/>
      <c r="R504" s="2"/>
    </row>
    <row r="505" spans="1:18" s="5" customFormat="1" ht="22.5" customHeight="1" x14ac:dyDescent="0.25">
      <c r="A505" s="1">
        <v>360</v>
      </c>
      <c r="B505" s="9">
        <v>387</v>
      </c>
      <c r="C505" s="2"/>
      <c r="D505" s="2"/>
      <c r="E505" s="1"/>
      <c r="F505" s="1"/>
      <c r="G505" s="3"/>
      <c r="H505" s="3"/>
      <c r="I505" s="2"/>
      <c r="J505" s="2"/>
      <c r="K505" s="2"/>
      <c r="L505" s="34"/>
      <c r="M505" s="35"/>
      <c r="N505" s="2"/>
      <c r="O505" s="36"/>
      <c r="P505" s="37"/>
      <c r="Q505" s="21"/>
      <c r="R505" s="2"/>
    </row>
    <row r="506" spans="1:18" s="5" customFormat="1" ht="22.5" customHeight="1" x14ac:dyDescent="0.25">
      <c r="A506" s="1">
        <v>362</v>
      </c>
      <c r="B506" s="9">
        <v>389</v>
      </c>
      <c r="C506" s="2"/>
      <c r="D506" s="2"/>
      <c r="E506" s="1"/>
      <c r="F506" s="1"/>
      <c r="G506" s="3"/>
      <c r="H506" s="3"/>
      <c r="I506" s="2"/>
      <c r="J506" s="2"/>
      <c r="K506" s="2"/>
      <c r="L506" s="34"/>
      <c r="M506" s="35"/>
      <c r="N506" s="2"/>
      <c r="O506" s="32"/>
      <c r="P506" s="37"/>
      <c r="Q506" s="21"/>
      <c r="R506" s="2"/>
    </row>
    <row r="507" spans="1:18" s="5" customFormat="1" ht="22.5" customHeight="1" x14ac:dyDescent="0.25">
      <c r="A507" s="1">
        <v>363</v>
      </c>
      <c r="B507" s="9">
        <v>390</v>
      </c>
      <c r="C507" s="2"/>
      <c r="D507" s="2"/>
      <c r="E507" s="1"/>
      <c r="F507" s="1"/>
      <c r="G507" s="3"/>
      <c r="H507" s="3"/>
      <c r="I507" s="2"/>
      <c r="J507" s="2"/>
      <c r="K507" s="2"/>
      <c r="L507" s="34"/>
      <c r="M507" s="35"/>
      <c r="N507" s="2"/>
      <c r="O507" s="36"/>
      <c r="P507" s="37"/>
      <c r="Q507" s="21"/>
      <c r="R507" s="2"/>
    </row>
    <row r="508" spans="1:18" s="5" customFormat="1" ht="22.5" customHeight="1" x14ac:dyDescent="0.25">
      <c r="A508" s="1">
        <v>368</v>
      </c>
      <c r="B508" s="9">
        <v>391</v>
      </c>
      <c r="C508" s="2"/>
      <c r="D508" s="2"/>
      <c r="E508" s="1"/>
      <c r="F508" s="1"/>
      <c r="G508" s="3"/>
      <c r="H508" s="3"/>
      <c r="I508" s="2"/>
      <c r="J508" s="2"/>
      <c r="K508" s="2"/>
      <c r="L508" s="34"/>
      <c r="M508" s="35"/>
      <c r="N508" s="2"/>
      <c r="O508" s="4"/>
      <c r="P508" s="37"/>
      <c r="Q508" s="21"/>
      <c r="R508" s="2"/>
    </row>
    <row r="509" spans="1:18" s="5" customFormat="1" ht="32.25" customHeight="1" x14ac:dyDescent="0.25">
      <c r="A509" s="1">
        <v>371</v>
      </c>
      <c r="B509" s="9">
        <v>392</v>
      </c>
      <c r="C509" s="2"/>
      <c r="D509" s="2"/>
      <c r="E509" s="1"/>
      <c r="F509" s="1"/>
      <c r="G509" s="3"/>
      <c r="H509" s="3"/>
      <c r="I509" s="2"/>
      <c r="J509" s="2"/>
      <c r="K509" s="2"/>
      <c r="L509" s="34"/>
      <c r="M509" s="35"/>
      <c r="N509" s="2"/>
      <c r="O509" s="4"/>
      <c r="Q509" s="2"/>
      <c r="R509" s="2"/>
    </row>
    <row r="510" spans="1:18" s="5" customFormat="1" ht="21.75" customHeight="1" x14ac:dyDescent="0.25">
      <c r="A510" s="1">
        <v>372</v>
      </c>
      <c r="B510" s="9">
        <v>393</v>
      </c>
      <c r="C510" s="2"/>
      <c r="D510" s="2"/>
      <c r="E510" s="1"/>
      <c r="F510" s="1"/>
      <c r="G510" s="3"/>
      <c r="H510" s="3"/>
      <c r="I510" s="2"/>
      <c r="J510" s="2"/>
      <c r="K510" s="2"/>
      <c r="L510" s="34"/>
      <c r="M510" s="35"/>
      <c r="N510" s="2"/>
      <c r="O510" s="4"/>
      <c r="Q510" s="2"/>
      <c r="R510" s="2"/>
    </row>
    <row r="511" spans="1:18" s="5" customFormat="1" ht="21.75" customHeight="1" x14ac:dyDescent="0.25">
      <c r="A511" s="1">
        <v>373</v>
      </c>
      <c r="B511" s="9">
        <v>394</v>
      </c>
      <c r="C511" s="2"/>
      <c r="D511" s="2"/>
      <c r="E511" s="1"/>
      <c r="F511" s="1"/>
      <c r="G511" s="3"/>
      <c r="H511" s="3"/>
      <c r="I511" s="2"/>
      <c r="J511" s="2"/>
      <c r="K511" s="2"/>
      <c r="L511" s="34"/>
      <c r="M511" s="35"/>
      <c r="N511" s="2"/>
      <c r="O511" s="4"/>
      <c r="Q511" s="2"/>
      <c r="R511" s="2"/>
    </row>
    <row r="512" spans="1:18" s="5" customFormat="1" ht="37.5" customHeight="1" x14ac:dyDescent="0.25">
      <c r="A512" s="1">
        <v>374</v>
      </c>
      <c r="B512" s="9">
        <v>395</v>
      </c>
      <c r="C512" s="2"/>
      <c r="D512" s="2"/>
      <c r="E512" s="1"/>
      <c r="F512" s="1"/>
      <c r="G512" s="3"/>
      <c r="H512" s="3"/>
      <c r="I512" s="2"/>
      <c r="J512" s="2"/>
      <c r="K512" s="2"/>
      <c r="L512" s="34"/>
      <c r="M512" s="35"/>
      <c r="N512" s="2"/>
      <c r="O512" s="4"/>
      <c r="Q512" s="2"/>
      <c r="R512" s="2"/>
    </row>
    <row r="513" spans="1:18" s="37" customFormat="1" ht="45" customHeight="1" x14ac:dyDescent="0.25">
      <c r="A513" s="13"/>
      <c r="B513" s="38"/>
      <c r="C513" s="2"/>
      <c r="D513" s="2"/>
      <c r="E513" s="1"/>
      <c r="F513" s="1"/>
      <c r="G513" s="3"/>
      <c r="H513" s="3"/>
      <c r="I513" s="2"/>
      <c r="J513" s="2"/>
      <c r="K513" s="2"/>
      <c r="L513" s="34"/>
      <c r="M513" s="35"/>
      <c r="N513" s="2"/>
      <c r="O513" s="4"/>
      <c r="P513" s="5"/>
      <c r="Q513" s="2"/>
      <c r="R513" s="2"/>
    </row>
    <row r="514" spans="1:18" s="5" customFormat="1" ht="9" customHeight="1" x14ac:dyDescent="0.25">
      <c r="A514" s="1"/>
      <c r="B514" s="1"/>
      <c r="C514" s="2"/>
      <c r="D514" s="2"/>
      <c r="E514" s="1"/>
      <c r="F514" s="1"/>
      <c r="G514" s="3"/>
      <c r="H514" s="3"/>
      <c r="I514" s="2"/>
      <c r="J514" s="2"/>
      <c r="K514" s="2"/>
      <c r="L514" s="34"/>
      <c r="M514" s="35"/>
      <c r="N514" s="2"/>
      <c r="O514" s="4"/>
      <c r="Q514" s="2"/>
      <c r="R514" s="2"/>
    </row>
    <row r="515" spans="1:18" s="5" customFormat="1" ht="24" customHeight="1" x14ac:dyDescent="0.25">
      <c r="A515" s="1"/>
      <c r="B515" s="1"/>
      <c r="C515" s="2"/>
      <c r="D515" s="2"/>
      <c r="E515" s="1"/>
      <c r="F515" s="1"/>
      <c r="G515" s="3"/>
      <c r="H515" s="3"/>
      <c r="I515" s="2"/>
      <c r="J515" s="2"/>
      <c r="K515" s="2"/>
      <c r="L515" s="34"/>
      <c r="M515" s="35"/>
      <c r="N515" s="2"/>
      <c r="O515" s="4"/>
      <c r="Q515" s="2"/>
      <c r="R515" s="2"/>
    </row>
  </sheetData>
  <mergeCells count="5">
    <mergeCell ref="C491:H491"/>
    <mergeCell ref="C12:R12"/>
    <mergeCell ref="C13:R13"/>
    <mergeCell ref="C14:J14"/>
    <mergeCell ref="C487:R487"/>
  </mergeCells>
  <pageMargins left="0.70866141732283472" right="0.51181102362204722" top="0.74803149606299213" bottom="0.74803149606299213" header="0.31496062992125984" footer="0.31496062992125984"/>
  <pageSetup scale="39" fitToHeight="0" orientation="portrait" horizontalDpi="0" verticalDpi="0" r:id="rId1"/>
  <headerFooter scaleWithDoc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Sorayda Veras</dc:creator>
  <cp:lastModifiedBy>Sorayda Veras</cp:lastModifiedBy>
  <cp:lastPrinted>2023-04-12T18:57:27Z</cp:lastPrinted>
  <dcterms:created xsi:type="dcterms:W3CDTF">2023-04-12T00:43:54Z</dcterms:created>
  <dcterms:modified xsi:type="dcterms:W3CDTF">2023-04-12T19:05:31Z</dcterms:modified>
</cp:coreProperties>
</file>