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OS VARIOS 2024\INVENTARIOS ALMACEN 2024\Inv. 2024 enviado a contabilidad\"/>
    </mc:Choice>
  </mc:AlternateContent>
  <xr:revisionPtr revIDLastSave="0" documentId="8_{9516AD86-59BC-40EC-B2AD-5D5623BF816C}" xr6:coauthVersionLast="47" xr6:coauthVersionMax="47" xr10:uidLastSave="{00000000-0000-0000-0000-000000000000}"/>
  <bookViews>
    <workbookView xWindow="-120" yWindow="-120" windowWidth="20730" windowHeight="11160" xr2:uid="{85E370D2-8FF7-4CFC-A7E7-44F0CCF7D383}"/>
  </bookViews>
  <sheets>
    <sheet name="Trimestre julio-septiembre 2024" sheetId="1" r:id="rId1"/>
  </sheets>
  <definedNames>
    <definedName name="_xlnm.Print_Area" localSheetId="0">'Trimestre julio-septiembre 2024'!$B$1:$J$271</definedName>
    <definedName name="_xlnm.Print_Titles" localSheetId="0">'Trimestre julio-septiembre 2024'!$11:$11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3" i="1" l="1"/>
  <c r="D263" i="1"/>
  <c r="J262" i="1"/>
  <c r="D262" i="1"/>
  <c r="J261" i="1"/>
  <c r="D261" i="1"/>
  <c r="J260" i="1"/>
  <c r="D260" i="1"/>
  <c r="J259" i="1"/>
  <c r="D259" i="1"/>
  <c r="J258" i="1"/>
  <c r="D258" i="1"/>
  <c r="J257" i="1"/>
  <c r="D257" i="1"/>
  <c r="J256" i="1"/>
  <c r="D256" i="1"/>
  <c r="J255" i="1"/>
  <c r="D255" i="1"/>
  <c r="J254" i="1"/>
  <c r="D254" i="1"/>
  <c r="J253" i="1"/>
  <c r="D253" i="1"/>
  <c r="J252" i="1"/>
  <c r="D252" i="1"/>
  <c r="J251" i="1"/>
  <c r="D251" i="1"/>
  <c r="J250" i="1"/>
  <c r="D250" i="1"/>
  <c r="J249" i="1"/>
  <c r="D249" i="1"/>
  <c r="J248" i="1"/>
  <c r="D248" i="1"/>
  <c r="J247" i="1"/>
  <c r="D247" i="1"/>
  <c r="J246" i="1"/>
  <c r="D246" i="1"/>
  <c r="J245" i="1"/>
  <c r="D245" i="1"/>
  <c r="J244" i="1"/>
  <c r="D244" i="1"/>
  <c r="J243" i="1"/>
  <c r="D243" i="1"/>
  <c r="J242" i="1"/>
  <c r="D242" i="1"/>
  <c r="J241" i="1"/>
  <c r="D241" i="1"/>
  <c r="J240" i="1"/>
  <c r="D240" i="1"/>
  <c r="J239" i="1"/>
  <c r="D239" i="1"/>
  <c r="J238" i="1"/>
  <c r="D238" i="1"/>
  <c r="J237" i="1"/>
  <c r="D237" i="1"/>
  <c r="J236" i="1"/>
  <c r="D236" i="1"/>
  <c r="J235" i="1"/>
  <c r="D235" i="1"/>
  <c r="J234" i="1"/>
  <c r="D234" i="1"/>
  <c r="J233" i="1"/>
  <c r="D233" i="1"/>
  <c r="J232" i="1"/>
  <c r="D232" i="1"/>
  <c r="J231" i="1"/>
  <c r="D231" i="1"/>
  <c r="J230" i="1"/>
  <c r="D230" i="1"/>
  <c r="J229" i="1"/>
  <c r="D229" i="1"/>
  <c r="J228" i="1"/>
  <c r="D228" i="1"/>
  <c r="J227" i="1"/>
  <c r="D227" i="1"/>
  <c r="J226" i="1"/>
  <c r="D226" i="1"/>
  <c r="J225" i="1"/>
  <c r="D225" i="1"/>
  <c r="J224" i="1"/>
  <c r="D224" i="1"/>
  <c r="J223" i="1"/>
  <c r="D223" i="1"/>
  <c r="J222" i="1"/>
  <c r="D222" i="1"/>
  <c r="J221" i="1"/>
  <c r="D221" i="1"/>
  <c r="J220" i="1"/>
  <c r="D220" i="1"/>
  <c r="J219" i="1"/>
  <c r="D219" i="1"/>
  <c r="J218" i="1"/>
  <c r="D218" i="1"/>
  <c r="J217" i="1"/>
  <c r="D217" i="1"/>
  <c r="J216" i="1"/>
  <c r="D216" i="1"/>
  <c r="J215" i="1"/>
  <c r="D215" i="1"/>
  <c r="J214" i="1"/>
  <c r="D214" i="1"/>
  <c r="J213" i="1"/>
  <c r="D213" i="1"/>
  <c r="J212" i="1"/>
  <c r="D212" i="1"/>
  <c r="J211" i="1"/>
  <c r="D211" i="1"/>
  <c r="J210" i="1"/>
  <c r="D210" i="1"/>
  <c r="J209" i="1"/>
  <c r="D209" i="1"/>
  <c r="J208" i="1"/>
  <c r="D208" i="1"/>
  <c r="J207" i="1"/>
  <c r="D207" i="1"/>
  <c r="J206" i="1"/>
  <c r="D206" i="1"/>
  <c r="J205" i="1"/>
  <c r="D205" i="1"/>
  <c r="J204" i="1"/>
  <c r="D204" i="1"/>
  <c r="J203" i="1"/>
  <c r="D203" i="1"/>
  <c r="J202" i="1"/>
  <c r="D202" i="1"/>
  <c r="J201" i="1"/>
  <c r="D201" i="1"/>
  <c r="J200" i="1"/>
  <c r="D200" i="1"/>
  <c r="J199" i="1"/>
  <c r="D199" i="1"/>
  <c r="J198" i="1"/>
  <c r="D198" i="1"/>
  <c r="J197" i="1"/>
  <c r="D197" i="1"/>
  <c r="J196" i="1"/>
  <c r="D196" i="1"/>
  <c r="J195" i="1"/>
  <c r="D195" i="1"/>
  <c r="J194" i="1"/>
  <c r="D194" i="1"/>
  <c r="J193" i="1"/>
  <c r="D193" i="1"/>
  <c r="J192" i="1"/>
  <c r="D192" i="1"/>
  <c r="J191" i="1"/>
  <c r="D191" i="1"/>
  <c r="J190" i="1"/>
  <c r="D190" i="1"/>
  <c r="J189" i="1"/>
  <c r="D189" i="1"/>
  <c r="J188" i="1"/>
  <c r="D188" i="1"/>
  <c r="J187" i="1"/>
  <c r="D187" i="1"/>
  <c r="J186" i="1"/>
  <c r="D186" i="1"/>
  <c r="J185" i="1"/>
  <c r="D185" i="1"/>
  <c r="J184" i="1"/>
  <c r="D184" i="1"/>
  <c r="J183" i="1"/>
  <c r="D183" i="1"/>
  <c r="J182" i="1"/>
  <c r="D182" i="1"/>
  <c r="J181" i="1"/>
  <c r="D181" i="1"/>
  <c r="J180" i="1"/>
  <c r="D180" i="1"/>
  <c r="J179" i="1"/>
  <c r="D179" i="1"/>
  <c r="J178" i="1"/>
  <c r="D178" i="1"/>
  <c r="J177" i="1"/>
  <c r="D177" i="1"/>
  <c r="J176" i="1"/>
  <c r="D176" i="1"/>
  <c r="J175" i="1"/>
  <c r="D175" i="1"/>
  <c r="J174" i="1"/>
  <c r="D174" i="1"/>
  <c r="J173" i="1"/>
  <c r="D173" i="1"/>
  <c r="J172" i="1"/>
  <c r="D172" i="1"/>
  <c r="J171" i="1"/>
  <c r="D171" i="1"/>
  <c r="J170" i="1"/>
  <c r="D170" i="1"/>
  <c r="J169" i="1"/>
  <c r="D169" i="1"/>
  <c r="J168" i="1"/>
  <c r="D168" i="1"/>
  <c r="J167" i="1"/>
  <c r="D167" i="1"/>
  <c r="J166" i="1"/>
  <c r="D166" i="1"/>
  <c r="J165" i="1"/>
  <c r="D165" i="1"/>
  <c r="J164" i="1"/>
  <c r="D164" i="1"/>
  <c r="J163" i="1"/>
  <c r="D163" i="1"/>
  <c r="J162" i="1"/>
  <c r="D162" i="1"/>
  <c r="J161" i="1"/>
  <c r="D161" i="1"/>
  <c r="J160" i="1"/>
  <c r="D160" i="1"/>
  <c r="J159" i="1"/>
  <c r="D159" i="1"/>
  <c r="J158" i="1"/>
  <c r="D158" i="1"/>
  <c r="J157" i="1"/>
  <c r="D157" i="1"/>
  <c r="J156" i="1"/>
  <c r="D156" i="1"/>
  <c r="J155" i="1"/>
  <c r="D155" i="1"/>
  <c r="J154" i="1"/>
  <c r="D154" i="1"/>
  <c r="J153" i="1"/>
  <c r="D153" i="1"/>
  <c r="J152" i="1"/>
  <c r="D152" i="1"/>
  <c r="J151" i="1"/>
  <c r="D151" i="1"/>
  <c r="J150" i="1"/>
  <c r="D150" i="1"/>
  <c r="J149" i="1"/>
  <c r="D149" i="1"/>
  <c r="J148" i="1"/>
  <c r="D148" i="1"/>
  <c r="J147" i="1"/>
  <c r="D147" i="1"/>
  <c r="J146" i="1"/>
  <c r="D146" i="1"/>
  <c r="J145" i="1"/>
  <c r="D145" i="1"/>
  <c r="J144" i="1"/>
  <c r="D144" i="1"/>
  <c r="J143" i="1"/>
  <c r="D143" i="1"/>
  <c r="J142" i="1"/>
  <c r="D142" i="1"/>
  <c r="J141" i="1"/>
  <c r="D141" i="1"/>
  <c r="J140" i="1"/>
  <c r="D140" i="1"/>
  <c r="J139" i="1"/>
  <c r="D139" i="1"/>
  <c r="J138" i="1"/>
  <c r="D138" i="1"/>
  <c r="J137" i="1"/>
  <c r="D137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8" i="1"/>
  <c r="D128" i="1"/>
  <c r="J127" i="1"/>
  <c r="D127" i="1"/>
  <c r="J126" i="1"/>
  <c r="D126" i="1"/>
  <c r="J125" i="1"/>
  <c r="D125" i="1"/>
  <c r="J124" i="1"/>
  <c r="D124" i="1"/>
  <c r="J123" i="1"/>
  <c r="D123" i="1"/>
  <c r="J122" i="1"/>
  <c r="D122" i="1"/>
  <c r="J121" i="1"/>
  <c r="D121" i="1"/>
  <c r="J120" i="1"/>
  <c r="D120" i="1"/>
  <c r="J119" i="1"/>
  <c r="D119" i="1"/>
  <c r="J118" i="1"/>
  <c r="D118" i="1"/>
  <c r="J117" i="1"/>
  <c r="D117" i="1"/>
  <c r="J116" i="1"/>
  <c r="D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J109" i="1"/>
  <c r="D109" i="1"/>
  <c r="J108" i="1"/>
  <c r="D108" i="1"/>
  <c r="J107" i="1"/>
  <c r="D107" i="1"/>
  <c r="J106" i="1"/>
  <c r="D106" i="1"/>
  <c r="J105" i="1"/>
  <c r="D105" i="1"/>
  <c r="J104" i="1"/>
  <c r="D104" i="1"/>
  <c r="J103" i="1"/>
  <c r="D103" i="1"/>
  <c r="J102" i="1"/>
  <c r="D102" i="1"/>
  <c r="J101" i="1"/>
  <c r="D101" i="1"/>
  <c r="J100" i="1"/>
  <c r="D100" i="1"/>
  <c r="J99" i="1"/>
  <c r="D99" i="1"/>
  <c r="J98" i="1"/>
  <c r="D98" i="1"/>
  <c r="J97" i="1"/>
  <c r="D97" i="1"/>
  <c r="J96" i="1"/>
  <c r="D96" i="1"/>
  <c r="J95" i="1"/>
  <c r="D95" i="1"/>
  <c r="J94" i="1"/>
  <c r="D94" i="1"/>
  <c r="J93" i="1"/>
  <c r="D93" i="1"/>
  <c r="J92" i="1"/>
  <c r="D92" i="1"/>
  <c r="J91" i="1"/>
  <c r="D91" i="1"/>
  <c r="J90" i="1"/>
  <c r="D90" i="1"/>
  <c r="J89" i="1"/>
  <c r="D89" i="1"/>
  <c r="J88" i="1"/>
  <c r="D88" i="1"/>
  <c r="J87" i="1"/>
  <c r="D87" i="1"/>
  <c r="J86" i="1"/>
  <c r="D86" i="1"/>
  <c r="J85" i="1"/>
  <c r="D85" i="1"/>
  <c r="J84" i="1"/>
  <c r="D84" i="1"/>
  <c r="J83" i="1"/>
  <c r="D83" i="1"/>
  <c r="J82" i="1"/>
  <c r="D82" i="1"/>
  <c r="J81" i="1"/>
  <c r="D81" i="1"/>
  <c r="J80" i="1"/>
  <c r="D80" i="1"/>
  <c r="J79" i="1"/>
  <c r="D79" i="1"/>
  <c r="J78" i="1"/>
  <c r="D78" i="1"/>
  <c r="J77" i="1"/>
  <c r="D77" i="1"/>
  <c r="J76" i="1"/>
  <c r="D76" i="1"/>
  <c r="J75" i="1"/>
  <c r="D75" i="1"/>
  <c r="J74" i="1"/>
  <c r="D74" i="1"/>
  <c r="J73" i="1"/>
  <c r="D73" i="1"/>
  <c r="H72" i="1"/>
  <c r="J72" i="1" s="1"/>
  <c r="D72" i="1"/>
  <c r="H71" i="1"/>
  <c r="J71" i="1" s="1"/>
  <c r="D71" i="1"/>
  <c r="H70" i="1"/>
  <c r="J70" i="1" s="1"/>
  <c r="D70" i="1"/>
  <c r="J69" i="1"/>
  <c r="D69" i="1"/>
  <c r="J68" i="1"/>
  <c r="D68" i="1"/>
  <c r="J67" i="1"/>
  <c r="D67" i="1"/>
  <c r="J66" i="1"/>
  <c r="D66" i="1"/>
  <c r="J65" i="1"/>
  <c r="D65" i="1"/>
  <c r="J64" i="1"/>
  <c r="D64" i="1"/>
  <c r="J63" i="1"/>
  <c r="D63" i="1"/>
  <c r="J62" i="1"/>
  <c r="D62" i="1"/>
  <c r="J61" i="1"/>
  <c r="D61" i="1"/>
  <c r="J60" i="1"/>
  <c r="D60" i="1"/>
  <c r="J59" i="1"/>
  <c r="D59" i="1"/>
  <c r="J58" i="1"/>
  <c r="D58" i="1"/>
  <c r="J57" i="1"/>
  <c r="D57" i="1"/>
  <c r="J56" i="1"/>
  <c r="D56" i="1"/>
  <c r="J55" i="1"/>
  <c r="D55" i="1"/>
  <c r="J54" i="1"/>
  <c r="D54" i="1"/>
  <c r="H53" i="1"/>
  <c r="J53" i="1" s="1"/>
  <c r="D53" i="1"/>
  <c r="J52" i="1"/>
  <c r="D52" i="1"/>
  <c r="J51" i="1"/>
  <c r="D51" i="1"/>
  <c r="J50" i="1"/>
  <c r="D50" i="1"/>
  <c r="J49" i="1"/>
  <c r="D49" i="1"/>
  <c r="J48" i="1"/>
  <c r="D48" i="1"/>
  <c r="J47" i="1"/>
  <c r="D47" i="1"/>
  <c r="J46" i="1"/>
  <c r="D46" i="1"/>
  <c r="J45" i="1"/>
  <c r="D45" i="1"/>
  <c r="J44" i="1"/>
  <c r="D44" i="1"/>
  <c r="J43" i="1"/>
  <c r="D43" i="1"/>
  <c r="J42" i="1"/>
  <c r="D42" i="1"/>
  <c r="J41" i="1"/>
  <c r="D41" i="1"/>
  <c r="J40" i="1"/>
  <c r="D40" i="1"/>
  <c r="J39" i="1"/>
  <c r="D39" i="1"/>
  <c r="J38" i="1"/>
  <c r="D38" i="1"/>
  <c r="J37" i="1"/>
  <c r="D37" i="1"/>
  <c r="J36" i="1"/>
  <c r="D36" i="1"/>
  <c r="J35" i="1"/>
  <c r="D35" i="1"/>
  <c r="J34" i="1"/>
  <c r="D34" i="1"/>
  <c r="J33" i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264" i="1" l="1"/>
</calcChain>
</file>

<file path=xl/sharedStrings.xml><?xml version="1.0" encoding="utf-8"?>
<sst xmlns="http://schemas.openxmlformats.org/spreadsheetml/2006/main" count="764" uniqueCount="285">
  <si>
    <t>DIVISION DE ALMACEN Y SUMINISTRO</t>
  </si>
  <si>
    <t xml:space="preserve">RELACION DE INVENTARIO EN ALMACÉN </t>
  </si>
  <si>
    <t>Trimestre Julio a Septiembre del 2024</t>
  </si>
  <si>
    <t>Fecha de Registro</t>
  </si>
  <si>
    <t>Unidad de medida</t>
  </si>
  <si>
    <t xml:space="preserve">Costo Unitario </t>
  </si>
  <si>
    <t>Existencia</t>
  </si>
  <si>
    <t xml:space="preserve"> Valor en RD$ Septiembre </t>
  </si>
  <si>
    <t xml:space="preserve">PAPELERIA </t>
  </si>
  <si>
    <t>PAPEL BOND 8.5X11.</t>
  </si>
  <si>
    <t>RESMA.</t>
  </si>
  <si>
    <t>PAPEL BOND 8 1/2 X 13</t>
  </si>
  <si>
    <t>PAPEL BOND 8 1/2 X 14</t>
  </si>
  <si>
    <t>PAPEL BOND TIMBRADO DEL MINC 8 1/2 X 11".</t>
  </si>
  <si>
    <t>PAPEL CARTULINA HILO COLOR CREMA CLARO, 12- 1C , TAMAÑO 8.5X11.( Exclusivo) 250/1</t>
  </si>
  <si>
    <t>UD.</t>
  </si>
  <si>
    <t>PAPEL PARA SUMADORA.</t>
  </si>
  <si>
    <t>FOLDER AMARILLO 8-1/2 X 11 (100/1)</t>
  </si>
  <si>
    <t>FOLDERS AMARILLOS 8 1/2 X 13.</t>
  </si>
  <si>
    <t>FOLDERS AMARILLOS 8 1/2 X 14.</t>
  </si>
  <si>
    <t>FOLDER MANILA, DISTINTOS COLORES 8 1/2 X11" (CAJA 100/1)</t>
  </si>
  <si>
    <t>FOLDERS SATINADOS CON BOLSILLO AMARILLO (CAJA 25/1).</t>
  </si>
  <si>
    <t>FOLDERS DE COLGAR 8-1/2 X 11, (PENDAFLEX) (CAJA 25/1).</t>
  </si>
  <si>
    <t>SOBRE BLANCO NO.10 PARA CARTA 500/1.</t>
  </si>
  <si>
    <t>SOBRE EN HILO CREMA NO.10 P/CARTA.</t>
  </si>
  <si>
    <t>FOLDERS DE COLGAR 8-1/2 X 13 (PENDAFLEX) (CAJA 25/1).</t>
  </si>
  <si>
    <t>SOBRE MANILA MONEDERO 4 X 7.</t>
  </si>
  <si>
    <t>SOBRE MANILA 6 X 9.</t>
  </si>
  <si>
    <t>SOBRE MANILA 9 X 12.</t>
  </si>
  <si>
    <t>SOBRE MANILA 10 X 13.</t>
  </si>
  <si>
    <t>SOBRE MANILA 10 X 15.</t>
  </si>
  <si>
    <t>SOBRE MANILA 6 X 9 TIMBRADO.</t>
  </si>
  <si>
    <t>SOBRE MANILA 9 X 12 TIMBRADO.</t>
  </si>
  <si>
    <t>SOBRE MANILA 10 X 13 TIMBRADO.</t>
  </si>
  <si>
    <t>LIBRETAS RAYADAS 5 X 8.</t>
  </si>
  <si>
    <t>LIBRETAS RAYADAS 8.5 X 11.</t>
  </si>
  <si>
    <t>PORTADA DE CARTON P/ENCUADERNAR.</t>
  </si>
  <si>
    <t>PORTADAS PLASTICAS P/ENCUADERNAR</t>
  </si>
  <si>
    <t>LIBRO RECORD 300 PÁGINAS.</t>
  </si>
  <si>
    <t>LIBRO RECORD 500 PÁGINAS.</t>
  </si>
  <si>
    <t>LABEL MACCO ML-1400 (1 1/3 X 4") (HOJAS).</t>
  </si>
  <si>
    <t>LABEL MACCO ML-1000 (2 X 4") (HOJAS).</t>
  </si>
  <si>
    <t>LABEL PARA CD/DVD (HOJAS).</t>
  </si>
  <si>
    <t xml:space="preserve">LABEL PARA FOLDERS. (100 unidades) </t>
  </si>
  <si>
    <t xml:space="preserve">CAJA </t>
  </si>
  <si>
    <t xml:space="preserve">LABEL CLEAR MAILING 8662 (1 1/3 X 4 1/4) .( 100 unidades) </t>
  </si>
  <si>
    <t xml:space="preserve">Caja </t>
  </si>
  <si>
    <t>Label Every Clear 5663 (2" X 4") (hojas)</t>
  </si>
  <si>
    <t>LABEL MACCO ML- 3000 (1" X 2 5/8) (HOJA).</t>
  </si>
  <si>
    <t xml:space="preserve">POST-IT 3 X 2  (NOTAS ADHESIVAS). Varios colores </t>
  </si>
  <si>
    <t>POST-IT BANDERITAS DE CINCO (05) COLORES DE 5/1.</t>
  </si>
  <si>
    <t>ROLLO PAPEL TERMICO 2 1/4 X 50.</t>
  </si>
  <si>
    <t>CAJA.</t>
  </si>
  <si>
    <t>SOBRE MANILA TAMAÑO 14 X 17.</t>
  </si>
  <si>
    <t>PAPEL BOND DE COLORES SURTIDOS  8.5 x 11 (250 Hojas)</t>
  </si>
  <si>
    <t>PAPEL CARTONITE P/DIPLOMA.8 1/2 X 11, COLOR BLANCO. 10-1C (250 Hojas)</t>
  </si>
  <si>
    <t>PAPEL CARTONITE BLANCO 8.5*11. C12 (100 Hojas)</t>
  </si>
  <si>
    <t>PAPEL OPALINA EN COLORES SURTIDOS 8.5*11 UNIDADES. (Exclusivo)</t>
  </si>
  <si>
    <t>PAPEL OPALINA SATINADA PARA DIPLOMA, 8 ½ X 11,  (BLANCO) C12</t>
  </si>
  <si>
    <t>FOLDERS SATINADOS CON BOLSILLO NEGRO (CAJA 25/1).</t>
  </si>
  <si>
    <t>FOLDERS SATINADOS CON BOLSILLO BLANCO (CAJA 25/1).</t>
  </si>
  <si>
    <t>FOLDERS SATINADOS CON BOLSILLO ROJO (CAJA 25/1).</t>
  </si>
  <si>
    <t>FOLDERS SATINADOS CON BOLSILLO AZÚL OSCURO (CAJA 25/1).</t>
  </si>
  <si>
    <t>LIBRETAS DE DIBUJO 9*12</t>
  </si>
  <si>
    <t>PAPEL HILO 8 8/2 X 11, COLOR AMARILLO SIN TIMBRAR</t>
  </si>
  <si>
    <t>ROLLOS DE PAPEL KRAFT DE 60 PULGADAS DE ANCHO. Exclusivo</t>
  </si>
  <si>
    <t>PAPEL OPALINAS BLANCAS 1C-11 8.5*11  UNIDADES .</t>
  </si>
  <si>
    <t>PAPEL OPALINA PARA DIPLOMA, 8 ½ X 11, COLOR CREMA CLARO (PAQ. 100/1)</t>
  </si>
  <si>
    <t>RESMA DE PAPEL BOND 20, COLOR BLANCO, TAMAÑO 11'' X 17''.</t>
  </si>
  <si>
    <t>SOBRE NO.10 TIMBRADO F/ C. (NUEVO LOGO).</t>
  </si>
  <si>
    <t>CAJA DE CARTÓN CON TAPA PARA ARCHIVAR DOCUMENTOS (15-1/4 ANCHO, PROFUNDIDAD 24-1/2 X 14).</t>
  </si>
  <si>
    <t>PAPEL HILO CREMA CLARO SIN TIMBRAR 8 1/2 X11 100/1</t>
  </si>
  <si>
    <t>PAPEL HILO CREMA CLARO TIMBRADO 8 1/2 X11 1C24  100/1</t>
  </si>
  <si>
    <t>PAPEL HILO BLANCO SIN TIMBRAR 8 1/2 X11 100/1</t>
  </si>
  <si>
    <t>OFICINA</t>
  </si>
  <si>
    <t>CERA PARA CONTAR D2 (ANTIBACTERIAL)</t>
  </si>
  <si>
    <t>LAPICEROS FIJOS DE ESCRITORIO.</t>
  </si>
  <si>
    <t>LÁPIZ DE CARBÓN GRAPHITE HB2</t>
  </si>
  <si>
    <t>ESPIRALES 16MM (1 5/8).</t>
  </si>
  <si>
    <t>FELPA COLOR ROJO.</t>
  </si>
  <si>
    <t>REGLA PLÁSTICA DE 30 CM.</t>
  </si>
  <si>
    <t>GANCHO PARA FOLDER  (CAJA 100/1).</t>
  </si>
  <si>
    <t>CAJA</t>
  </si>
  <si>
    <t>CLIP NO.1 REVESTIDO DE VINIL DE COLORES.</t>
  </si>
  <si>
    <t>CLIP NO.2 REVESTIDO DE VINIL DE COLORES.</t>
  </si>
  <si>
    <t>CLIP BILLETEROS 19 MM (12/1).</t>
  </si>
  <si>
    <t>CLIP BILLETEROS 41 MM (12/1).</t>
  </si>
  <si>
    <t>CLIP BILLETEROS 32 MM (12/1).</t>
  </si>
  <si>
    <t>CLIP BILLETEROS 50 MM (12/1).</t>
  </si>
  <si>
    <t>CLIP BILLETEROS 15 MM (12/1).</t>
  </si>
  <si>
    <t>CLIP BILLETEROS 25 MM (12/1).</t>
  </si>
  <si>
    <t>Porta Clips plastico pequeño</t>
  </si>
  <si>
    <t>SACAGRAPAS.</t>
  </si>
  <si>
    <t>CINTA DOBLE CARA DE 3/4.</t>
  </si>
  <si>
    <t>DISPENSADOR DE CINTA ADHESIVA 3/4.</t>
  </si>
  <si>
    <t>BANDEJA PARA ESCRITORIO DE METAL KIT DE 3/1.</t>
  </si>
  <si>
    <t>CHINCHETAS.</t>
  </si>
  <si>
    <t>TABLAS PLASTICA CON GANCHO 8.5 X11.</t>
  </si>
  <si>
    <t>PERFORADORA DE 2 HOYOS.</t>
  </si>
  <si>
    <t>ESPIRALES 12 MM (1/2).</t>
  </si>
  <si>
    <t>ESPIRALES 8MM (5/16).</t>
  </si>
  <si>
    <t>CINTA ADHESIVA DE EMPAQUE DE 2''.</t>
  </si>
  <si>
    <t>ESPIRALES 19MM (3/4).</t>
  </si>
  <si>
    <t>PEGAMENTO BLANCO DE 8 ONZ.</t>
  </si>
  <si>
    <t>POST-IT 3 X 3  (NOTAS ADHESIVAS).</t>
  </si>
  <si>
    <t>BANDAS ELÁSTICAS DE GOMA. # 18</t>
  </si>
  <si>
    <t>CARPETA PLÁSTICA DE 2" (PULGADAS), DE TRES (03) ARGOLLAS, COVER COLOR BLANCO.</t>
  </si>
  <si>
    <t>MARCADOR PERMANENTE COLOR ROJO.</t>
  </si>
  <si>
    <t>BATERÍA ALCALINA AA.</t>
  </si>
  <si>
    <t>GOMA BORRADOR DE LECHE.</t>
  </si>
  <si>
    <t>GRAPADORAS METÁLICA ESTÁNDAR CAPACIDAD 25 HOJAS.</t>
  </si>
  <si>
    <t>RESALTADOR  VERDE</t>
  </si>
  <si>
    <t>PEGAMENTOS STICK EN BARRA DE 40 GRAMOS.</t>
  </si>
  <si>
    <t>CORRECTOR LÍQUIDO TIPO BROCHA.</t>
  </si>
  <si>
    <t>TALONARIO DE REQUERIMIENTO DE ALMACÉN.</t>
  </si>
  <si>
    <t>ARMAZÓN DE METAL P/ARCHIVO 8 1/2 X 11 (CAJA 6/1).</t>
  </si>
  <si>
    <t>ARMAZÓN DE METAL P/ARCHIVO 8 1/2 X 13 (CAJA 6/1).</t>
  </si>
  <si>
    <t>CD EN BLANCO CON CARATULA.</t>
  </si>
  <si>
    <t>DVD EN BLANCO CON CARATULA.</t>
  </si>
  <si>
    <t>MARCADOR PARA CD.</t>
  </si>
  <si>
    <t>FELPA COLOR NEGRO.</t>
  </si>
  <si>
    <t>HOJAS PLASTICAS PROTECTORAS TAMAÑO CARTA 8.5*11'' PARA CARPETAS DE 3 ANILLOS 100/1</t>
  </si>
  <si>
    <t>PAQ.</t>
  </si>
  <si>
    <t>FELPA COLOR AZÚL.</t>
  </si>
  <si>
    <t>SACAPUNTAS DE METAL.</t>
  </si>
  <si>
    <t>LAPICEROS COLOR AZUL.</t>
  </si>
  <si>
    <t>TIZA BLANCA (12/1).</t>
  </si>
  <si>
    <t>PEGAMENTO EN GEL 60 Ml (UHU)</t>
  </si>
  <si>
    <t>PORTA TARJETAS PARA ESCRITORIOS.</t>
  </si>
  <si>
    <t>BANDEJAS DE PARED PARA ARCHIVAR.</t>
  </si>
  <si>
    <t>MASKING TAPE (DUCT TAPE 1.89 X60 YARDA).</t>
  </si>
  <si>
    <t>BATERÍA ALCALINA AAA.</t>
  </si>
  <si>
    <t>GRAPAS STANDARD 26/6MM</t>
  </si>
  <si>
    <t>TIJERA NO.7.</t>
  </si>
  <si>
    <t>CARPETA PLÁSTICA DE 5'' PULGADAS DE 3 HOYOS CON COVER BLANCO.</t>
  </si>
  <si>
    <t>CARPETA PLÁSTICA DE 1" (PULGADAS), DE TRES (03) HOYOS, COVER COLOR BLANCO.</t>
  </si>
  <si>
    <t>SACAPUNTAS ELÉCTRICO.</t>
  </si>
  <si>
    <t>ROLLO DE PAPEL FILM TRANSPARENTE, MEDIDAS 18 X 1500.</t>
  </si>
  <si>
    <t>CORRECTOR LÍQUIDO TIPO LÁPIZ.</t>
  </si>
  <si>
    <t>PIZARRA BLANCA MAGNÉTICA Y COMBINACIÓN DE CORCHO, 36" X 24".</t>
  </si>
  <si>
    <t>PIZARRA DE CORCHO MEDIDA, 47" X 35".</t>
  </si>
  <si>
    <t>TEMPERA LÍQUIDA EN GARRAFA DE 500 ML.( Exclusivo)</t>
  </si>
  <si>
    <t>PINCELES PEQUEÑOS. Varios tamaños</t>
  </si>
  <si>
    <t>MÁQUINA SUMADORA ELÉCTRICA DE 12 DÍGITOS.</t>
  </si>
  <si>
    <t>KIT DE ACUARELA PARA NIÑOS CON PINCEL INCLUIDO.</t>
  </si>
  <si>
    <t>PORTA LÁPIZ DE MALLA DE METAL (50 NEGRO Y 50 GRIS).</t>
  </si>
  <si>
    <t>PORTA CLIP METÁLICO (50 NEGROS Y 50 GRISES).</t>
  </si>
  <si>
    <t>CINTA ADHESIVA DE 3/4.</t>
  </si>
  <si>
    <t>CARPETA PLÁSTICA DE 3'' PULGADAS DE 3 HOYOS CON COVER BLANCO.</t>
  </si>
  <si>
    <t>MARCADOR PERMANENTE COLOR VERDE.</t>
  </si>
  <si>
    <t>MARCADOR PERMANENTE COLOR AZÚL.</t>
  </si>
  <si>
    <t>MARCADOR PERMANENTE COLOR NEGRO.</t>
  </si>
  <si>
    <t>RESALTADOR MAMEY.</t>
  </si>
  <si>
    <t>RESALTADOR ROSADO.</t>
  </si>
  <si>
    <t>RESALTADOR AMARILLO.</t>
  </si>
  <si>
    <t>RESALTADOR AZUL.</t>
  </si>
  <si>
    <t>LAPICEROS COLOR NEGRO</t>
  </si>
  <si>
    <t>LAPICEROS ROJO.</t>
  </si>
  <si>
    <t>TAPE AZUL DE 1" (PULGADA). MASKING TAPE</t>
  </si>
  <si>
    <t>ENCUADERNADORA</t>
  </si>
  <si>
    <t>CARPETA PLÁSTICA DE 1-1/2" (PULGADAS), DE TRES (03) HOYOS, COVER COLOR BLANCO.</t>
  </si>
  <si>
    <t>ESPIRALES 10 MM (3/8).</t>
  </si>
  <si>
    <t>PERFORADORA DE 3 HOYOS.</t>
  </si>
  <si>
    <t>MARCADOR PARA PIZARRA COLOR NEGRO.</t>
  </si>
  <si>
    <t>MARCADOR PARA PIZARRA COLOR ROJO.</t>
  </si>
  <si>
    <t>MARCADOR PARA PIZARRA COLOR VERDE.</t>
  </si>
  <si>
    <t>MARCADOR PARA PIZARRA COLOR AZÚL.</t>
  </si>
  <si>
    <t>BORRADOR DE PIZARRA.</t>
  </si>
  <si>
    <t>Muestras de compra</t>
  </si>
  <si>
    <t xml:space="preserve">CARPERTA CON ARGOLLA DE 1/2 PULG COLORES VARIOS </t>
  </si>
  <si>
    <t>CORRECTOR CINTA BLANCO 5 MM X 8 M.</t>
  </si>
  <si>
    <t>PAQUETES DE MARCADORES 12/1.</t>
  </si>
  <si>
    <t>FOAMI ESCARCHADO 8.5X10 VARIOS COLORES.</t>
  </si>
  <si>
    <t xml:space="preserve">PIZARRA BLANCA DE MADERA 23X35 </t>
  </si>
  <si>
    <t>PIZARRA BLANCA DE MADERA 2x1.5</t>
  </si>
  <si>
    <t>TINTA</t>
  </si>
  <si>
    <t>GOTERO DE TINTA ROJO.</t>
  </si>
  <si>
    <t>GOTERO DE TINTA NEGRO</t>
  </si>
  <si>
    <t>GOTERO DE TINTA VERDE.</t>
  </si>
  <si>
    <t>GOTERO DE TINTA AZUL.</t>
  </si>
  <si>
    <t>CINTA DE 2 COLORES  P/MAQ. SUMADORA SHARP</t>
  </si>
  <si>
    <t xml:space="preserve">LIMPIEZA </t>
  </si>
  <si>
    <t>DESINFECTANTE LIQUIDO , DIFERENTES AROMA.</t>
  </si>
  <si>
    <t>GL.</t>
  </si>
  <si>
    <t>ESCOBILLA PARA INODORO.</t>
  </si>
  <si>
    <t>ESCOBA PLÁSTICA.</t>
  </si>
  <si>
    <t xml:space="preserve">LAVAPLATOS EN CREMA </t>
  </si>
  <si>
    <t>ZAFACÓN DE PAPEL DE MANO, CAPACIDAD DE 30 LITROS, MATERIAL EN ACERO INOXIDABLE Y ACCIÓN POR PEDAL.</t>
  </si>
  <si>
    <t>ZAFACÓN PLASTICO PARA USO EXTERIOR 55 GL CON RUEDA.</t>
  </si>
  <si>
    <t xml:space="preserve">LANILLA BLANCA ( Rollo de 20 Yardas) </t>
  </si>
  <si>
    <t>YARD</t>
  </si>
  <si>
    <t>BRILLO VERDE.</t>
  </si>
  <si>
    <t>AMBIENTADOR EN SPRAY, DIFERENTE AROMA (8 ONZ.).</t>
  </si>
  <si>
    <t>FAROLA</t>
  </si>
  <si>
    <t>DESENGRASANTE ANTI OXIDO.</t>
  </si>
  <si>
    <t>AMBIENTADOR SÓLIDO,(DIF. AROMAS).   (6 ONZ).</t>
  </si>
  <si>
    <t>INSECTICIDA SPRAY 250 CC.</t>
  </si>
  <si>
    <t>CUBETA DE GOMA 15L. PARA TRAPEAR.</t>
  </si>
  <si>
    <t>ÁCIDO MURIÁTICO.</t>
  </si>
  <si>
    <t>LIMPIADOR DE ESPUMA. (PINE ESPUMA)</t>
  </si>
  <si>
    <t>ESCOBILLÓN.</t>
  </si>
  <si>
    <t>DETERGENTE EN POLVO (SACO 30/1 LBS.)</t>
  </si>
  <si>
    <t>LBS.</t>
  </si>
  <si>
    <t>JABON LIQUIDO DE CUABA.</t>
  </si>
  <si>
    <t xml:space="preserve">GUANTES DE TELA CON HUELLA </t>
  </si>
  <si>
    <t>PAR.</t>
  </si>
  <si>
    <t>JABON LIQUIDO ANTEBACTERIAL PARA LAS MANOS, DIFERENTE  AROMA.</t>
  </si>
  <si>
    <t>CERA PARA PISOS.</t>
  </si>
  <si>
    <t>JABON LIQUIDO LAVA PLATOS AROMA (LIMON ).</t>
  </si>
  <si>
    <t>LÍQUIDO ABRILLANTADOR DE LLANTAS (AMOROL).</t>
  </si>
  <si>
    <t>RECOGEDOR DE BASURA PLÁSTICA C/PALO.</t>
  </si>
  <si>
    <t>Rastrillo Plástico C/mango De 26 Dientes (TIPO ARAÑA)</t>
  </si>
  <si>
    <t>LIMPIA ROSETAS  (D' SCALIN).</t>
  </si>
  <si>
    <t>CLORO</t>
  </si>
  <si>
    <t>CEPILLO PARA PARED TIPO PLANCHITA.</t>
  </si>
  <si>
    <t>PIEDRAS AROMATICAS PARA ORINALES DIFERENTE AROMA.</t>
  </si>
  <si>
    <t>AMBIENTADOR GEL PARA VEHICULO (DIF. AROMAS). (6.7 ONZ)</t>
  </si>
  <si>
    <t>ZAFACÓN PLÁSTICO DE OFICINA 12L SIN TAPA COLOR NEGRO RECTANGULAR.</t>
  </si>
  <si>
    <t>FUNDAS NEGRAS 30 GLS. CALIBRE 150 (FARDO 100/1).</t>
  </si>
  <si>
    <t xml:space="preserve">FARDO </t>
  </si>
  <si>
    <t>FUNDAS NEGRAS 55 GLS. CALIBRE 150 (FARDO 100/1).</t>
  </si>
  <si>
    <t>GEL ANTIBACTERIAL (MANITAS LIMPIAS 16 OZ.).</t>
  </si>
  <si>
    <t>GOMA PARA SACAR AGUA.</t>
  </si>
  <si>
    <t>CLORO GRANULADO PARA PISCINA (PASTILLA 350 GRS.)</t>
  </si>
  <si>
    <t>LIMPIADOR DE CRISTALES.</t>
  </si>
  <si>
    <t>MASCARILLAS DESECHABLES  DE TELA.</t>
  </si>
  <si>
    <t>SUAPER DE ALGODÓN DE NO. 32.</t>
  </si>
  <si>
    <t>GUANTES DE PROTECCIÓN PLÁSTICOS PARA USO DE LIMPIEZA, DIFERENTES SIZE (PAR).</t>
  </si>
  <si>
    <t>PAR</t>
  </si>
  <si>
    <t>SHAMPOO PARA VEHÍCULO.</t>
  </si>
  <si>
    <t>BRILLO VERDE CON ESPONJA.</t>
  </si>
  <si>
    <t>CUBO C/ ESCURRIDOR 15L. PARA TRAPEAR.</t>
  </si>
  <si>
    <t>ATOMIZADOR DE 16 OZ.</t>
  </si>
  <si>
    <t>LUSTRADOR DE MUEBLES  ,MULTI BRILLO,COLOR BLANCO  1/2 GALON</t>
  </si>
  <si>
    <t>CARRO CON EXPRIMIDOR</t>
  </si>
  <si>
    <t xml:space="preserve">GUANTES PARA OBRERO DE CUERO </t>
  </si>
  <si>
    <t>CUBO PLÁSTICO CON TAPA DE 36 GLS.</t>
  </si>
  <si>
    <t>MASCARILLAS KN95. (PAQUETE DE 5/1)</t>
  </si>
  <si>
    <t>ALCOHOL ISOPROPÍLICO AL 70%.</t>
  </si>
  <si>
    <t>GEL ANTIBACTERIAL (MANITAS LIMPIAS (GALON).</t>
  </si>
  <si>
    <t>DESINFECTANTE DE SUPERFICIE SPRAY.</t>
  </si>
  <si>
    <t>VISERAS TIPO LENTES.</t>
  </si>
  <si>
    <t>TOALLA DE TELA EN ALGODÓN PARA COCINA (ABSORVENTE), TAMAÑO 15" X 25" (PULGADAS).</t>
  </si>
  <si>
    <t xml:space="preserve">FUNDAS NEGRAS 18 GALONES 100/1 FARDO.Calibre 150 </t>
  </si>
  <si>
    <t>ZAFACÓN DE MALLA METÁLICO, COLOR NEGRO DE 13" (PULGADAS), FORMA CILÍNDRICA.</t>
  </si>
  <si>
    <t>MASCARILLAS QUIRURGICAS DESECHABLES (50/1).</t>
  </si>
  <si>
    <t>TOALLA DE TELA SINTETICA DE POLYESTER 16X16'' COLOR AMARILLO.</t>
  </si>
  <si>
    <t>GUANTES DESECHABLES DE LATEX DE MEDICOS (100/1).</t>
  </si>
  <si>
    <t>ZAFACÓN PLÁSTICO DE OFICINA 5GL 19L  COLOR MARRON CON TAPA RECTANGULAR.</t>
  </si>
  <si>
    <t>GUANTES PARA JARDINERO DE NITRILO</t>
  </si>
  <si>
    <t>SPRAY PARA LIMPIEZA DE INSTRUMENTOS MEDICOS 32 OZ (SANEADOR)</t>
  </si>
  <si>
    <t>LIMPIADOR DE CRISTALES EN SPRAY DE  32 ONZ</t>
  </si>
  <si>
    <t xml:space="preserve">LUSTRADOR DE MADERA ROJO </t>
  </si>
  <si>
    <t>AMBIENTADOR GEL PARA VEHICULOS (DIF AROMAS) (1ONZ).</t>
  </si>
  <si>
    <t>ZAFACÓN DE MALLA MATÁLICO, COLOR GRIS DE 13" (PULGADAS), FORMA CILÍNDRICA.</t>
  </si>
  <si>
    <t xml:space="preserve">COMESTIBLE </t>
  </si>
  <si>
    <t>TÉ FRIO (LATA 4 LBS. / 8.5 OZ.) DIFERENTE SABORES.</t>
  </si>
  <si>
    <t>CREMORA ( LECHE EN POLVO DESNATADA PARA AÑADIR AL CAFÉ,  22 OZ.).</t>
  </si>
  <si>
    <t>AZÚCAR CREMA (PAQ. 5 LBS).</t>
  </si>
  <si>
    <t>CAFÉ (PAQ. 1 LBS.).</t>
  </si>
  <si>
    <t xml:space="preserve">DESECHABLES </t>
  </si>
  <si>
    <t>TENEDOR PLASTICO 25/1 COLOR BLANCO.</t>
  </si>
  <si>
    <t>CUCHARA PLÁSTICA 25/1 COLOR BLANCO.</t>
  </si>
  <si>
    <t>VASOS PLASTICOS 7 ONZAS (PAQ. 50/1).</t>
  </si>
  <si>
    <t>VASOS PLÁSTICOS 5 ONZAS (PAQ. 50/1).</t>
  </si>
  <si>
    <t>VASOS PLÁSTICOS 10 ONZAS (PAQ. 50/1).</t>
  </si>
  <si>
    <t>VASOS CÓNICOS DE 4.5 ONZ. CAJA DE 25/200 (5,000).</t>
  </si>
  <si>
    <t>PLATO #9, DESECHABLES (PAQ. 25/1).</t>
  </si>
  <si>
    <t>PLATO #6, DESECHABLES (PAQ. 25/1).</t>
  </si>
  <si>
    <t>SERVILLETAS 500/1  COLOR BLANCO.</t>
  </si>
  <si>
    <t>PAPEL DE BAÑO REGULAR DE HOJAS DOBLES, FARDO 48/1 (48X30).</t>
  </si>
  <si>
    <t>PAPEL DE BAÑO JUNIOR PARA DISPENSADOR BOHM, (FARDO 12/1) HOJAS DOBLES.</t>
  </si>
  <si>
    <t>SERVILLETAS FACIALES (KLINEX).</t>
  </si>
  <si>
    <t>PAPEL TOALLA SUPERIOR PARA DISPENSADOR, FLUJO CENTRAL, FARDO DE 6/1.</t>
  </si>
  <si>
    <t xml:space="preserve">SERVILLETAS TIPO TOALLA ( C- FOLD) PARA LAS MANOS 24/1 FARDO </t>
  </si>
  <si>
    <t>PAPEL TOALLA PARA COCINA, ROLLO.</t>
  </si>
  <si>
    <t>SERVILLETAS 50/1 COLOR BLANCO (FARDO DE 50/1).</t>
  </si>
  <si>
    <t>TOTALES</t>
  </si>
  <si>
    <t>Código Institucional</t>
  </si>
  <si>
    <t>Fecha de Adquisición</t>
  </si>
  <si>
    <t xml:space="preserve">Familia / Categoría </t>
  </si>
  <si>
    <t>Descripción del Artículo</t>
  </si>
  <si>
    <t>Los códigos de Bienes Nacionales NO aplican para esta relación de Materiales gastables.</t>
  </si>
  <si>
    <t xml:space="preserve"> Sorayda I. Veras</t>
  </si>
  <si>
    <t xml:space="preserve"> Encargada División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</si>
</sst>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43" fontId="4" fillId="2" borderId="0" xfId="1" applyFont="1" applyFill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44" fontId="7" fillId="0" borderId="3" xfId="2" applyFont="1" applyFill="1" applyBorder="1" applyAlignment="1">
      <alignment vertical="center"/>
    </xf>
    <xf numFmtId="14" fontId="7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4" fontId="7" fillId="0" borderId="3" xfId="2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  <xf numFmtId="43" fontId="9" fillId="2" borderId="4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2" fontId="12" fillId="0" borderId="10" xfId="0" applyNumberFormat="1" applyFont="1" applyBorder="1" applyAlignment="1">
      <alignment vertical="center"/>
    </xf>
    <xf numFmtId="164" fontId="12" fillId="0" borderId="10" xfId="0" applyNumberFormat="1" applyFont="1" applyBorder="1" applyAlignment="1">
      <alignment vertical="center" wrapText="1"/>
    </xf>
    <xf numFmtId="44" fontId="12" fillId="0" borderId="6" xfId="0" applyNumberFormat="1" applyFont="1" applyBorder="1" applyAlignment="1">
      <alignment vertical="center"/>
    </xf>
    <xf numFmtId="164" fontId="7" fillId="0" borderId="3" xfId="1" applyNumberFormat="1" applyFont="1" applyFill="1" applyBorder="1" applyAlignment="1">
      <alignment vertical="center"/>
    </xf>
    <xf numFmtId="44" fontId="7" fillId="0" borderId="2" xfId="2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44" fontId="7" fillId="0" borderId="2" xfId="2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2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24"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</font>
      <numFmt numFmtId="34" formatCode="_(&quot;$&quot;* #,##0.00_);_(&quot;$&quot;* \(#,##0.00\);_(&quot;$&quot;* &quot;-&quot;??_);_(@_)"/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numFmt numFmtId="164" formatCode="_(* #,##0_);_(* \(#,##0\);_(* &quot;-&quot;??_);_(@_)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2" formatCode="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numFmt numFmtId="2" formatCode="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0</xdr:row>
      <xdr:rowOff>138956</xdr:rowOff>
    </xdr:from>
    <xdr:to>
      <xdr:col>6</xdr:col>
      <xdr:colOff>144829</xdr:colOff>
      <xdr:row>6</xdr:row>
      <xdr:rowOff>371381</xdr:rowOff>
    </xdr:to>
    <xdr:pic>
      <xdr:nvPicPr>
        <xdr:cNvPr id="2" name="Imagen 1" descr="Ministerio de Cultura de República Dominicana | Logopedia ...">
          <a:extLst>
            <a:ext uri="{FF2B5EF4-FFF2-40B4-BE49-F238E27FC236}">
              <a16:creationId xmlns:a16="http://schemas.microsoft.com/office/drawing/2014/main" id="{2A8CADCC-37B1-4A30-8BAF-2A77A6018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824" y="138956"/>
          <a:ext cx="3069564" cy="156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F281AD-41DD-4660-B2CA-187A40F3A51F}" name="Tabla15" displayName="Tabla15" ref="B11:J264" totalsRowCount="1" headerRowDxfId="2" dataDxfId="0" totalsRowDxfId="1" headerRowBorderDxfId="22" tableBorderDxfId="23" totalsRowBorderDxfId="21">
  <sortState xmlns:xlrd2="http://schemas.microsoft.com/office/spreadsheetml/2017/richdata2" ref="B12:J263">
    <sortCondition ref="B11:B263"/>
  </sortState>
  <tableColumns count="9">
    <tableColumn id="1" xr3:uid="{EC150915-9193-4BAE-AF4F-0695CF6166C9}" name="Código Institucional" totalsRowLabel="TOTALES" dataDxfId="20" totalsRowDxfId="19"/>
    <tableColumn id="22" xr3:uid="{E06AFA0E-71FD-43A3-8EB0-79F548993CA3}" name="Fecha de Adquisición" dataDxfId="18" totalsRowDxfId="17"/>
    <tableColumn id="12" xr3:uid="{B7EFFCCE-B402-4E5B-A152-7585F218C4B4}" name="Fecha de Registro" dataDxfId="16" totalsRowDxfId="15">
      <calculatedColumnFormula>+Tabla15[[#This Row],[Fecha de Adquisición]]</calculatedColumnFormula>
    </tableColumn>
    <tableColumn id="15" xr3:uid="{7DFFAB7C-0633-4D68-8B79-818CA73925D1}" name="Familia / Categoría " dataDxfId="14" totalsRowDxfId="13"/>
    <tableColumn id="3" xr3:uid="{BFA1B824-D56C-470D-9492-972F7AD10CFA}" name="Descripción del Artículo" dataDxfId="12" totalsRowDxfId="11"/>
    <tableColumn id="4" xr3:uid="{8F65B444-0B9D-40E9-8BB0-094AC58969F5}" name="Unidad de medida" dataDxfId="10" totalsRowDxfId="9"/>
    <tableColumn id="6" xr3:uid="{4A3821B4-8EE5-4C11-829A-12AD6FF20251}" name="Costo Unitario " dataDxfId="8" totalsRowDxfId="7"/>
    <tableColumn id="23" xr3:uid="{B576AAC7-1078-4C38-A9A2-6BE9A578834F}" name="Existencia" dataDxfId="6" totalsRowDxfId="5"/>
    <tableColumn id="24" xr3:uid="{29FA11A0-E0A4-4E39-B8B3-DDAAF3ED779E}" name=" Valor en RD$ Septiembre " totalsRowFunction="custom" dataDxfId="4" totalsRowDxfId="3">
      <calculatedColumnFormula>+Tabla15[[#This Row],[Existencia]]*Tabla15[[#This Row],[Costo Unitario ]]</calculatedColumnFormula>
      <totalsRowFormula>SUBTOTAL(109,Tabla15[] Tabla15[ Valor en RD$ Septiembre ] 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07AC4-B9A0-442A-972D-F5F986ED30B2}">
  <sheetPr>
    <pageSetUpPr fitToPage="1"/>
  </sheetPr>
  <dimension ref="A1:AE271"/>
  <sheetViews>
    <sheetView tabSelected="1" topLeftCell="A266" zoomScale="85" zoomScaleNormal="85" workbookViewId="0">
      <selection activeCell="E282" sqref="E282"/>
    </sheetView>
  </sheetViews>
  <sheetFormatPr baseColWidth="10" defaultColWidth="9.140625" defaultRowHeight="15" x14ac:dyDescent="0.25"/>
  <cols>
    <col min="1" max="1" width="9.140625" style="14"/>
    <col min="2" max="2" width="14.85546875" style="16" customWidth="1"/>
    <col min="3" max="3" width="12.85546875" style="16" customWidth="1"/>
    <col min="4" max="4" width="15.28515625" style="16" customWidth="1"/>
    <col min="5" max="5" width="19.42578125" style="16" customWidth="1"/>
    <col min="6" max="6" width="35.85546875" style="16" customWidth="1"/>
    <col min="7" max="7" width="13.28515625" style="16" customWidth="1"/>
    <col min="8" max="8" width="14.7109375" style="42" customWidth="1"/>
    <col min="9" max="9" width="12.140625" style="16" customWidth="1"/>
    <col min="10" max="10" width="16.85546875" style="50" customWidth="1"/>
    <col min="11" max="16384" width="9.140625" style="16"/>
  </cols>
  <sheetData>
    <row r="1" spans="1:10" s="1" customFormat="1" x14ac:dyDescent="0.25">
      <c r="F1" s="2"/>
      <c r="G1" s="2"/>
      <c r="I1" s="3"/>
      <c r="J1" s="4"/>
    </row>
    <row r="2" spans="1:10" s="1" customFormat="1" x14ac:dyDescent="0.25">
      <c r="F2" s="2"/>
      <c r="G2" s="2"/>
      <c r="I2" s="3"/>
      <c r="J2" s="4"/>
    </row>
    <row r="3" spans="1:10" s="1" customFormat="1" x14ac:dyDescent="0.25">
      <c r="F3" s="2"/>
      <c r="G3" s="2"/>
      <c r="I3" s="3"/>
      <c r="J3" s="4"/>
    </row>
    <row r="4" spans="1:10" s="1" customFormat="1" x14ac:dyDescent="0.25">
      <c r="F4" s="2"/>
      <c r="G4" s="2"/>
      <c r="I4" s="3"/>
      <c r="J4" s="4"/>
    </row>
    <row r="5" spans="1:10" s="1" customFormat="1" x14ac:dyDescent="0.25">
      <c r="F5" s="2"/>
      <c r="G5" s="2"/>
      <c r="I5" s="3"/>
      <c r="J5" s="4"/>
    </row>
    <row r="6" spans="1:10" s="1" customFormat="1" ht="30" customHeight="1" x14ac:dyDescent="0.25">
      <c r="F6" s="2"/>
      <c r="G6" s="2"/>
      <c r="I6" s="3"/>
      <c r="J6" s="4"/>
    </row>
    <row r="7" spans="1:10" s="4" customFormat="1" ht="33.75" customHeight="1" x14ac:dyDescent="0.25">
      <c r="B7" s="1"/>
      <c r="C7" s="1"/>
      <c r="D7" s="1"/>
      <c r="E7" s="1"/>
      <c r="F7" s="2"/>
      <c r="G7" s="2"/>
      <c r="H7" s="1"/>
      <c r="I7" s="3"/>
    </row>
    <row r="8" spans="1:10" s="4" customFormat="1" ht="28.5" customHeight="1" x14ac:dyDescent="0.25">
      <c r="B8" s="12" t="s">
        <v>0</v>
      </c>
      <c r="C8" s="12"/>
      <c r="D8" s="12"/>
      <c r="E8" s="12"/>
      <c r="F8" s="12"/>
      <c r="G8" s="12"/>
      <c r="H8" s="12"/>
      <c r="I8" s="12"/>
      <c r="J8" s="12"/>
    </row>
    <row r="9" spans="1:10" s="4" customFormat="1" ht="28.5" customHeight="1" x14ac:dyDescent="0.25">
      <c r="B9" s="12" t="s">
        <v>1</v>
      </c>
      <c r="C9" s="12"/>
      <c r="D9" s="12"/>
      <c r="E9" s="12"/>
      <c r="F9" s="12"/>
      <c r="G9" s="12"/>
      <c r="H9" s="12"/>
      <c r="I9" s="12"/>
      <c r="J9" s="12"/>
    </row>
    <row r="10" spans="1:10" s="4" customFormat="1" ht="47.25" customHeight="1" x14ac:dyDescent="0.25">
      <c r="B10" s="13" t="s">
        <v>2</v>
      </c>
      <c r="C10" s="13"/>
      <c r="D10" s="13"/>
      <c r="E10" s="13"/>
      <c r="F10" s="13"/>
      <c r="G10" s="13"/>
      <c r="H10" s="13"/>
      <c r="I10" s="13"/>
      <c r="J10" s="13"/>
    </row>
    <row r="11" spans="1:10" ht="67.5" customHeight="1" x14ac:dyDescent="0.25">
      <c r="B11" s="19" t="s">
        <v>278</v>
      </c>
      <c r="C11" s="20" t="s">
        <v>279</v>
      </c>
      <c r="D11" s="20" t="s">
        <v>3</v>
      </c>
      <c r="E11" s="20" t="s">
        <v>280</v>
      </c>
      <c r="F11" s="20" t="s">
        <v>281</v>
      </c>
      <c r="G11" s="20" t="s">
        <v>4</v>
      </c>
      <c r="H11" s="21" t="s">
        <v>5</v>
      </c>
      <c r="I11" s="22" t="s">
        <v>6</v>
      </c>
      <c r="J11" s="23" t="s">
        <v>7</v>
      </c>
    </row>
    <row r="12" spans="1:10" x14ac:dyDescent="0.25">
      <c r="B12" s="24">
        <v>1001</v>
      </c>
      <c r="C12" s="25">
        <v>45287</v>
      </c>
      <c r="D12" s="25">
        <f>+Tabla15[[#This Row],[Fecha de Adquisición]]</f>
        <v>45287</v>
      </c>
      <c r="E12" s="5" t="s">
        <v>8</v>
      </c>
      <c r="F12" s="6" t="s">
        <v>9</v>
      </c>
      <c r="G12" s="5" t="s">
        <v>10</v>
      </c>
      <c r="H12" s="7">
        <v>232.46</v>
      </c>
      <c r="I12" s="34">
        <v>1601</v>
      </c>
      <c r="J12" s="35">
        <f>+Tabla15[[#This Row],[Existencia]]*Tabla15[[#This Row],[Costo Unitario ]]</f>
        <v>372168.46</v>
      </c>
    </row>
    <row r="13" spans="1:10" x14ac:dyDescent="0.25">
      <c r="B13" s="24">
        <v>1002</v>
      </c>
      <c r="C13" s="25">
        <v>45287</v>
      </c>
      <c r="D13" s="25">
        <f>+Tabla15[[#This Row],[Fecha de Adquisición]]</f>
        <v>45287</v>
      </c>
      <c r="E13" s="5" t="s">
        <v>8</v>
      </c>
      <c r="F13" s="6" t="s">
        <v>11</v>
      </c>
      <c r="G13" s="5" t="s">
        <v>10</v>
      </c>
      <c r="H13" s="7">
        <v>283.2</v>
      </c>
      <c r="I13" s="34">
        <v>79</v>
      </c>
      <c r="J13" s="35">
        <f>+Tabla15[[#This Row],[Existencia]]*Tabla15[[#This Row],[Costo Unitario ]]</f>
        <v>22372.799999999999</v>
      </c>
    </row>
    <row r="14" spans="1:10" x14ac:dyDescent="0.25">
      <c r="B14" s="24">
        <v>1003</v>
      </c>
      <c r="C14" s="25">
        <v>45287</v>
      </c>
      <c r="D14" s="25">
        <f>+Tabla15[[#This Row],[Fecha de Adquisición]]</f>
        <v>45287</v>
      </c>
      <c r="E14" s="5" t="s">
        <v>8</v>
      </c>
      <c r="F14" s="6" t="s">
        <v>12</v>
      </c>
      <c r="G14" s="5" t="s">
        <v>10</v>
      </c>
      <c r="H14" s="7">
        <v>299.72000000000003</v>
      </c>
      <c r="I14" s="34">
        <v>77</v>
      </c>
      <c r="J14" s="35">
        <f>+Tabla15[[#This Row],[Existencia]]*Tabla15[[#This Row],[Costo Unitario ]]</f>
        <v>23078.440000000002</v>
      </c>
    </row>
    <row r="15" spans="1:10" s="37" customFormat="1" ht="42.75" customHeight="1" x14ac:dyDescent="0.25">
      <c r="A15" s="36"/>
      <c r="B15" s="24">
        <v>1007</v>
      </c>
      <c r="C15" s="25">
        <v>45390</v>
      </c>
      <c r="D15" s="25">
        <f>+Tabla15[[#This Row],[Fecha de Adquisición]]</f>
        <v>45390</v>
      </c>
      <c r="E15" s="5" t="s">
        <v>8</v>
      </c>
      <c r="F15" s="6" t="s">
        <v>13</v>
      </c>
      <c r="G15" s="5" t="s">
        <v>10</v>
      </c>
      <c r="H15" s="7">
        <v>1739.32</v>
      </c>
      <c r="I15" s="34">
        <v>113</v>
      </c>
      <c r="J15" s="35">
        <f>+Tabla15[[#This Row],[Existencia]]*Tabla15[[#This Row],[Costo Unitario ]]</f>
        <v>196543.16</v>
      </c>
    </row>
    <row r="16" spans="1:10" ht="29.25" customHeight="1" x14ac:dyDescent="0.25">
      <c r="B16" s="24">
        <v>1008</v>
      </c>
      <c r="C16" s="25">
        <v>45287</v>
      </c>
      <c r="D16" s="25">
        <f>+Tabla15[[#This Row],[Fecha de Adquisición]]</f>
        <v>45287</v>
      </c>
      <c r="E16" s="5" t="s">
        <v>8</v>
      </c>
      <c r="F16" s="6" t="s">
        <v>14</v>
      </c>
      <c r="G16" s="5" t="s">
        <v>15</v>
      </c>
      <c r="H16" s="7">
        <v>2.4072</v>
      </c>
      <c r="I16" s="34">
        <v>1000</v>
      </c>
      <c r="J16" s="35">
        <f>+Tabla15[[#This Row],[Existencia]]*Tabla15[[#This Row],[Costo Unitario ]]</f>
        <v>2407.1999999999998</v>
      </c>
    </row>
    <row r="17" spans="1:10" x14ac:dyDescent="0.25">
      <c r="B17" s="24">
        <v>1011</v>
      </c>
      <c r="C17" s="25">
        <v>45502</v>
      </c>
      <c r="D17" s="25">
        <f>+Tabla15[[#This Row],[Fecha de Adquisición]]</f>
        <v>45502</v>
      </c>
      <c r="E17" s="5" t="s">
        <v>8</v>
      </c>
      <c r="F17" s="6" t="s">
        <v>16</v>
      </c>
      <c r="G17" s="5" t="s">
        <v>15</v>
      </c>
      <c r="H17" s="7">
        <v>16.7973</v>
      </c>
      <c r="I17" s="34">
        <v>121</v>
      </c>
      <c r="J17" s="35">
        <f>+Tabla15[[#This Row],[Existencia]]*Tabla15[[#This Row],[Costo Unitario ]]</f>
        <v>2032.4732999999999</v>
      </c>
    </row>
    <row r="18" spans="1:10" s="39" customFormat="1" x14ac:dyDescent="0.25">
      <c r="A18" s="38"/>
      <c r="B18" s="24">
        <v>1013</v>
      </c>
      <c r="C18" s="25">
        <v>44862</v>
      </c>
      <c r="D18" s="25">
        <f>+Tabla15[[#This Row],[Fecha de Adquisición]]</f>
        <v>44862</v>
      </c>
      <c r="E18" s="5" t="s">
        <v>8</v>
      </c>
      <c r="F18" s="6" t="s">
        <v>17</v>
      </c>
      <c r="G18" s="5" t="s">
        <v>15</v>
      </c>
      <c r="H18" s="7">
        <v>3.5694101861929788</v>
      </c>
      <c r="I18" s="34">
        <v>10300</v>
      </c>
      <c r="J18" s="35">
        <f>+Tabla15[[#This Row],[Existencia]]*Tabla15[[#This Row],[Costo Unitario ]]</f>
        <v>36764.924917787685</v>
      </c>
    </row>
    <row r="19" spans="1:10" ht="15" customHeight="1" x14ac:dyDescent="0.25">
      <c r="B19" s="24">
        <v>1014</v>
      </c>
      <c r="C19" s="8">
        <v>44862</v>
      </c>
      <c r="D19" s="25">
        <f>+Tabla15[[#This Row],[Fecha de Adquisición]]</f>
        <v>44862</v>
      </c>
      <c r="E19" s="5" t="s">
        <v>8</v>
      </c>
      <c r="F19" s="6" t="s">
        <v>18</v>
      </c>
      <c r="G19" s="5" t="s">
        <v>15</v>
      </c>
      <c r="H19" s="7">
        <v>4.5645689467312351</v>
      </c>
      <c r="I19" s="34">
        <v>16300</v>
      </c>
      <c r="J19" s="35">
        <f>+Tabla15[[#This Row],[Existencia]]*Tabla15[[#This Row],[Costo Unitario ]]</f>
        <v>74402.473831719137</v>
      </c>
    </row>
    <row r="20" spans="1:10" x14ac:dyDescent="0.25">
      <c r="B20" s="24">
        <v>1015</v>
      </c>
      <c r="C20" s="8">
        <v>44862</v>
      </c>
      <c r="D20" s="25">
        <f>+Tabla15[[#This Row],[Fecha de Adquisición]]</f>
        <v>44862</v>
      </c>
      <c r="E20" s="5" t="s">
        <v>8</v>
      </c>
      <c r="F20" s="6" t="s">
        <v>19</v>
      </c>
      <c r="G20" s="5" t="s">
        <v>15</v>
      </c>
      <c r="H20" s="7">
        <v>3.84</v>
      </c>
      <c r="I20" s="34">
        <v>1330</v>
      </c>
      <c r="J20" s="35">
        <f>+Tabla15[[#This Row],[Existencia]]*Tabla15[[#This Row],[Costo Unitario ]]</f>
        <v>5107.2</v>
      </c>
    </row>
    <row r="21" spans="1:10" s="39" customFormat="1" ht="30" x14ac:dyDescent="0.25">
      <c r="A21" s="38"/>
      <c r="B21" s="24">
        <v>1016</v>
      </c>
      <c r="C21" s="8">
        <v>44951</v>
      </c>
      <c r="D21" s="25">
        <f>+Tabla15[[#This Row],[Fecha de Adquisición]]</f>
        <v>44951</v>
      </c>
      <c r="E21" s="5" t="s">
        <v>8</v>
      </c>
      <c r="F21" s="6" t="s">
        <v>20</v>
      </c>
      <c r="G21" s="5" t="s">
        <v>15</v>
      </c>
      <c r="H21" s="7">
        <v>20.059999999999999</v>
      </c>
      <c r="I21" s="34">
        <v>18401</v>
      </c>
      <c r="J21" s="35">
        <f>+Tabla15[[#This Row],[Existencia]]*Tabla15[[#This Row],[Costo Unitario ]]</f>
        <v>369124.06</v>
      </c>
    </row>
    <row r="22" spans="1:10" ht="30" x14ac:dyDescent="0.25">
      <c r="B22" s="24">
        <v>1017</v>
      </c>
      <c r="C22" s="25">
        <v>44862</v>
      </c>
      <c r="D22" s="25">
        <f>+Tabla15[[#This Row],[Fecha de Adquisición]]</f>
        <v>44862</v>
      </c>
      <c r="E22" s="5" t="s">
        <v>8</v>
      </c>
      <c r="F22" s="6" t="s">
        <v>21</v>
      </c>
      <c r="G22" s="5" t="s">
        <v>15</v>
      </c>
      <c r="H22" s="7">
        <v>60.753633763392052</v>
      </c>
      <c r="I22" s="34">
        <v>750</v>
      </c>
      <c r="J22" s="35">
        <f>+Tabla15[[#This Row],[Existencia]]*Tabla15[[#This Row],[Costo Unitario ]]</f>
        <v>45565.225322544036</v>
      </c>
    </row>
    <row r="23" spans="1:10" hidden="1" x14ac:dyDescent="0.25">
      <c r="B23" s="24">
        <v>1018</v>
      </c>
      <c r="C23" s="25"/>
      <c r="D23" s="25">
        <f>+Tabla15[[#This Row],[Fecha de Adquisición]]</f>
        <v>0</v>
      </c>
      <c r="E23" s="5"/>
      <c r="F23" s="6"/>
      <c r="G23" s="5"/>
      <c r="H23" s="15"/>
      <c r="I23" s="34">
        <v>0</v>
      </c>
      <c r="J23" s="35">
        <f>+Tabla15[[#This Row],[Existencia]]*Tabla15[[#This Row],[Costo Unitario ]]</f>
        <v>0</v>
      </c>
    </row>
    <row r="24" spans="1:10" ht="30" x14ac:dyDescent="0.25">
      <c r="B24" s="24">
        <v>1019</v>
      </c>
      <c r="C24" s="25">
        <v>44862</v>
      </c>
      <c r="D24" s="25">
        <f>+Tabla15[[#This Row],[Fecha de Adquisición]]</f>
        <v>44862</v>
      </c>
      <c r="E24" s="5" t="s">
        <v>8</v>
      </c>
      <c r="F24" s="6" t="s">
        <v>22</v>
      </c>
      <c r="G24" s="5" t="s">
        <v>15</v>
      </c>
      <c r="H24" s="7">
        <v>26.160128</v>
      </c>
      <c r="I24" s="34">
        <v>805</v>
      </c>
      <c r="J24" s="35">
        <f>+Tabla15[[#This Row],[Existencia]]*Tabla15[[#This Row],[Costo Unitario ]]</f>
        <v>21058.903040000001</v>
      </c>
    </row>
    <row r="25" spans="1:10" ht="30" x14ac:dyDescent="0.25">
      <c r="B25" s="26">
        <v>1020</v>
      </c>
      <c r="C25" s="27">
        <v>43837</v>
      </c>
      <c r="D25" s="27">
        <f>+Tabla15[[#This Row],[Fecha de Adquisición]]</f>
        <v>43837</v>
      </c>
      <c r="E25" s="5" t="s">
        <v>8</v>
      </c>
      <c r="F25" s="6" t="s">
        <v>23</v>
      </c>
      <c r="G25" s="9" t="s">
        <v>15</v>
      </c>
      <c r="H25" s="10">
        <v>5.0739580312857679</v>
      </c>
      <c r="I25" s="34">
        <v>15200</v>
      </c>
      <c r="J25" s="40">
        <f>+Tabla15[[#This Row],[Existencia]]*Tabla15[[#This Row],[Costo Unitario ]]</f>
        <v>77124.162075543674</v>
      </c>
    </row>
    <row r="26" spans="1:10" ht="30" x14ac:dyDescent="0.25">
      <c r="B26" s="24">
        <v>1022</v>
      </c>
      <c r="C26" s="25">
        <v>43892</v>
      </c>
      <c r="D26" s="25">
        <f>+Tabla15[[#This Row],[Fecha de Adquisición]]</f>
        <v>43892</v>
      </c>
      <c r="E26" s="5" t="s">
        <v>8</v>
      </c>
      <c r="F26" s="6" t="s">
        <v>24</v>
      </c>
      <c r="G26" s="5" t="s">
        <v>15</v>
      </c>
      <c r="H26" s="7">
        <v>3.4691999999999998</v>
      </c>
      <c r="I26" s="34">
        <v>12200</v>
      </c>
      <c r="J26" s="35">
        <f>+Tabla15[[#This Row],[Existencia]]*Tabla15[[#This Row],[Costo Unitario ]]</f>
        <v>42324.24</v>
      </c>
    </row>
    <row r="27" spans="1:10" s="37" customFormat="1" ht="42" customHeight="1" x14ac:dyDescent="0.25">
      <c r="A27" s="36"/>
      <c r="B27" s="24">
        <v>1023</v>
      </c>
      <c r="C27" s="25">
        <v>45077</v>
      </c>
      <c r="D27" s="25">
        <f>+Tabla15[[#This Row],[Fecha de Adquisición]]</f>
        <v>45077</v>
      </c>
      <c r="E27" s="5" t="s">
        <v>8</v>
      </c>
      <c r="F27" s="6" t="s">
        <v>25</v>
      </c>
      <c r="G27" s="5" t="s">
        <v>15</v>
      </c>
      <c r="H27" s="7">
        <v>28.99991600000001</v>
      </c>
      <c r="I27" s="34">
        <v>392</v>
      </c>
      <c r="J27" s="35">
        <f>+Tabla15[[#This Row],[Existencia]]*Tabla15[[#This Row],[Costo Unitario ]]</f>
        <v>11367.967072000003</v>
      </c>
    </row>
    <row r="28" spans="1:10" x14ac:dyDescent="0.25">
      <c r="B28" s="24">
        <v>1025</v>
      </c>
      <c r="C28" s="25">
        <v>45287</v>
      </c>
      <c r="D28" s="25">
        <f>+Tabla15[[#This Row],[Fecha de Adquisición]]</f>
        <v>45287</v>
      </c>
      <c r="E28" s="5" t="s">
        <v>8</v>
      </c>
      <c r="F28" s="6" t="s">
        <v>26</v>
      </c>
      <c r="G28" s="5" t="s">
        <v>15</v>
      </c>
      <c r="H28" s="7">
        <v>1.899687983002273</v>
      </c>
      <c r="I28" s="34">
        <v>5700</v>
      </c>
      <c r="J28" s="35">
        <f>+Tabla15[[#This Row],[Existencia]]*Tabla15[[#This Row],[Costo Unitario ]]</f>
        <v>10828.221503112956</v>
      </c>
    </row>
    <row r="29" spans="1:10" s="37" customFormat="1" ht="33.75" customHeight="1" x14ac:dyDescent="0.25">
      <c r="A29" s="36"/>
      <c r="B29" s="24">
        <v>1026</v>
      </c>
      <c r="C29" s="25">
        <v>42471</v>
      </c>
      <c r="D29" s="25">
        <f>+Tabla15[[#This Row],[Fecha de Adquisición]]</f>
        <v>42471</v>
      </c>
      <c r="E29" s="5" t="s">
        <v>8</v>
      </c>
      <c r="F29" s="6" t="s">
        <v>27</v>
      </c>
      <c r="G29" s="5" t="s">
        <v>15</v>
      </c>
      <c r="H29" s="7">
        <v>2.2999999999999998</v>
      </c>
      <c r="I29" s="34">
        <v>14513</v>
      </c>
      <c r="J29" s="35">
        <f>+Tabla15[[#This Row],[Existencia]]*Tabla15[[#This Row],[Costo Unitario ]]</f>
        <v>33379.899999999994</v>
      </c>
    </row>
    <row r="30" spans="1:10" ht="26.25" customHeight="1" x14ac:dyDescent="0.25">
      <c r="B30" s="24">
        <v>1027</v>
      </c>
      <c r="C30" s="25">
        <v>44951</v>
      </c>
      <c r="D30" s="25">
        <f>+Tabla15[[#This Row],[Fecha de Adquisición]]</f>
        <v>44951</v>
      </c>
      <c r="E30" s="5" t="s">
        <v>8</v>
      </c>
      <c r="F30" s="6" t="s">
        <v>28</v>
      </c>
      <c r="G30" s="5" t="s">
        <v>15</v>
      </c>
      <c r="H30" s="7">
        <v>4.0308401502289444</v>
      </c>
      <c r="I30" s="34">
        <v>3500</v>
      </c>
      <c r="J30" s="35">
        <f>+Tabla15[[#This Row],[Existencia]]*Tabla15[[#This Row],[Costo Unitario ]]</f>
        <v>14107.940525801305</v>
      </c>
    </row>
    <row r="31" spans="1:10" x14ac:dyDescent="0.25">
      <c r="B31" s="24">
        <v>1028</v>
      </c>
      <c r="C31" s="25">
        <v>44326</v>
      </c>
      <c r="D31" s="25">
        <f>+Tabla15[[#This Row],[Fecha de Adquisición]]</f>
        <v>44326</v>
      </c>
      <c r="E31" s="5" t="s">
        <v>8</v>
      </c>
      <c r="F31" s="6" t="s">
        <v>29</v>
      </c>
      <c r="G31" s="5" t="s">
        <v>15</v>
      </c>
      <c r="H31" s="7">
        <v>4.4848275862068956</v>
      </c>
      <c r="I31" s="34">
        <v>5405</v>
      </c>
      <c r="J31" s="35">
        <f>+Tabla15[[#This Row],[Existencia]]*Tabla15[[#This Row],[Costo Unitario ]]</f>
        <v>24240.493103448272</v>
      </c>
    </row>
    <row r="32" spans="1:10" x14ac:dyDescent="0.25">
      <c r="B32" s="24">
        <v>1029</v>
      </c>
      <c r="C32" s="25">
        <v>44951</v>
      </c>
      <c r="D32" s="25">
        <f>+Tabla15[[#This Row],[Fecha de Adquisición]]</f>
        <v>44951</v>
      </c>
      <c r="E32" s="5" t="s">
        <v>8</v>
      </c>
      <c r="F32" s="6" t="s">
        <v>30</v>
      </c>
      <c r="G32" s="5" t="s">
        <v>15</v>
      </c>
      <c r="H32" s="7">
        <v>5.7938349007314516</v>
      </c>
      <c r="I32" s="34">
        <v>900</v>
      </c>
      <c r="J32" s="35">
        <f>+Tabla15[[#This Row],[Existencia]]*Tabla15[[#This Row],[Costo Unitario ]]</f>
        <v>5214.4514106583065</v>
      </c>
    </row>
    <row r="33" spans="1:10" x14ac:dyDescent="0.25">
      <c r="B33" s="26">
        <v>1032</v>
      </c>
      <c r="C33" s="27">
        <v>45390</v>
      </c>
      <c r="D33" s="27">
        <f>+Tabla15[[#This Row],[Fecha de Adquisición]]</f>
        <v>45390</v>
      </c>
      <c r="E33" s="5" t="s">
        <v>8</v>
      </c>
      <c r="F33" s="6" t="s">
        <v>31</v>
      </c>
      <c r="G33" s="9" t="s">
        <v>15</v>
      </c>
      <c r="H33" s="10">
        <v>6.9242359999999996</v>
      </c>
      <c r="I33" s="34">
        <v>3300</v>
      </c>
      <c r="J33" s="40">
        <f>+Tabla15[[#This Row],[Existencia]]*Tabla15[[#This Row],[Costo Unitario ]]</f>
        <v>22849.978799999997</v>
      </c>
    </row>
    <row r="34" spans="1:10" ht="30.75" customHeight="1" x14ac:dyDescent="0.25">
      <c r="B34" s="26">
        <v>1033</v>
      </c>
      <c r="C34" s="27">
        <v>43801</v>
      </c>
      <c r="D34" s="27">
        <f>+Tabla15[[#This Row],[Fecha de Adquisición]]</f>
        <v>43801</v>
      </c>
      <c r="E34" s="5" t="s">
        <v>8</v>
      </c>
      <c r="F34" s="6" t="s">
        <v>32</v>
      </c>
      <c r="G34" s="9" t="s">
        <v>15</v>
      </c>
      <c r="H34" s="10">
        <v>7.0273326378352774</v>
      </c>
      <c r="I34" s="34">
        <v>3050</v>
      </c>
      <c r="J34" s="40">
        <f>+Tabla15[[#This Row],[Existencia]]*Tabla15[[#This Row],[Costo Unitario ]]</f>
        <v>21433.364545397595</v>
      </c>
    </row>
    <row r="35" spans="1:10" s="42" customFormat="1" ht="35.25" customHeight="1" x14ac:dyDescent="0.25">
      <c r="A35" s="41"/>
      <c r="B35" s="26">
        <v>1034</v>
      </c>
      <c r="C35" s="27">
        <v>45390</v>
      </c>
      <c r="D35" s="27">
        <f>+Tabla15[[#This Row],[Fecha de Adquisición]]</f>
        <v>45390</v>
      </c>
      <c r="E35" s="5" t="s">
        <v>8</v>
      </c>
      <c r="F35" s="6" t="s">
        <v>33</v>
      </c>
      <c r="G35" s="9" t="s">
        <v>15</v>
      </c>
      <c r="H35" s="10">
        <v>8.1000861379991971</v>
      </c>
      <c r="I35" s="34">
        <v>3700</v>
      </c>
      <c r="J35" s="40">
        <f>+Tabla15[[#This Row],[Existencia]]*Tabla15[[#This Row],[Costo Unitario ]]</f>
        <v>29970.318710597028</v>
      </c>
    </row>
    <row r="36" spans="1:10" x14ac:dyDescent="0.25">
      <c r="B36" s="24">
        <v>1041</v>
      </c>
      <c r="C36" s="25">
        <v>45084</v>
      </c>
      <c r="D36" s="25">
        <f>+Tabla15[[#This Row],[Fecha de Adquisición]]</f>
        <v>45084</v>
      </c>
      <c r="E36" s="5" t="s">
        <v>8</v>
      </c>
      <c r="F36" s="6" t="s">
        <v>34</v>
      </c>
      <c r="G36" s="5" t="s">
        <v>15</v>
      </c>
      <c r="H36" s="7">
        <v>19.151399999999999</v>
      </c>
      <c r="I36" s="34">
        <v>2933</v>
      </c>
      <c r="J36" s="35">
        <f>+Tabla15[[#This Row],[Existencia]]*Tabla15[[#This Row],[Costo Unitario ]]</f>
        <v>56171.056199999999</v>
      </c>
    </row>
    <row r="37" spans="1:10" x14ac:dyDescent="0.25">
      <c r="B37" s="24">
        <v>1042</v>
      </c>
      <c r="C37" s="25">
        <v>45287</v>
      </c>
      <c r="D37" s="25">
        <f>+Tabla15[[#This Row],[Fecha de Adquisición]]</f>
        <v>45287</v>
      </c>
      <c r="E37" s="5" t="s">
        <v>8</v>
      </c>
      <c r="F37" s="6" t="s">
        <v>35</v>
      </c>
      <c r="G37" s="5" t="s">
        <v>15</v>
      </c>
      <c r="H37" s="7">
        <v>35.99</v>
      </c>
      <c r="I37" s="34">
        <v>2508</v>
      </c>
      <c r="J37" s="35">
        <f>+Tabla15[[#This Row],[Existencia]]*Tabla15[[#This Row],[Costo Unitario ]]</f>
        <v>90262.92</v>
      </c>
    </row>
    <row r="38" spans="1:10" ht="30" x14ac:dyDescent="0.25">
      <c r="B38" s="24">
        <v>1043</v>
      </c>
      <c r="C38" s="25">
        <v>44326</v>
      </c>
      <c r="D38" s="25">
        <f>+Tabla15[[#This Row],[Fecha de Adquisición]]</f>
        <v>44326</v>
      </c>
      <c r="E38" s="5" t="s">
        <v>8</v>
      </c>
      <c r="F38" s="6" t="s">
        <v>36</v>
      </c>
      <c r="G38" s="5" t="s">
        <v>15</v>
      </c>
      <c r="H38" s="7">
        <v>3.9746187050359709</v>
      </c>
      <c r="I38" s="34">
        <v>759</v>
      </c>
      <c r="J38" s="35">
        <f>+Tabla15[[#This Row],[Existencia]]*Tabla15[[#This Row],[Costo Unitario ]]</f>
        <v>3016.7355971223019</v>
      </c>
    </row>
    <row r="39" spans="1:10" ht="30" x14ac:dyDescent="0.25">
      <c r="B39" s="24">
        <v>1044</v>
      </c>
      <c r="C39" s="25">
        <v>43452</v>
      </c>
      <c r="D39" s="25">
        <f>+Tabla15[[#This Row],[Fecha de Adquisición]]</f>
        <v>43452</v>
      </c>
      <c r="E39" s="5" t="s">
        <v>8</v>
      </c>
      <c r="F39" s="6" t="s">
        <v>37</v>
      </c>
      <c r="G39" s="5" t="s">
        <v>15</v>
      </c>
      <c r="H39" s="7">
        <v>287.5</v>
      </c>
      <c r="I39" s="34">
        <v>476</v>
      </c>
      <c r="J39" s="35">
        <f>+Tabla15[[#This Row],[Existencia]]*Tabla15[[#This Row],[Costo Unitario ]]</f>
        <v>136850</v>
      </c>
    </row>
    <row r="40" spans="1:10" x14ac:dyDescent="0.25">
      <c r="B40" s="24">
        <v>1045</v>
      </c>
      <c r="C40" s="25">
        <v>44862</v>
      </c>
      <c r="D40" s="25">
        <f>+Tabla15[[#This Row],[Fecha de Adquisición]]</f>
        <v>44862</v>
      </c>
      <c r="E40" s="5" t="s">
        <v>8</v>
      </c>
      <c r="F40" s="6" t="s">
        <v>38</v>
      </c>
      <c r="G40" s="5" t="s">
        <v>15</v>
      </c>
      <c r="H40" s="7">
        <v>205.4616</v>
      </c>
      <c r="I40" s="34">
        <v>105</v>
      </c>
      <c r="J40" s="35">
        <f>+Tabla15[[#This Row],[Existencia]]*Tabla15[[#This Row],[Costo Unitario ]]</f>
        <v>21573.468000000001</v>
      </c>
    </row>
    <row r="41" spans="1:10" x14ac:dyDescent="0.25">
      <c r="B41" s="24">
        <v>1046</v>
      </c>
      <c r="C41" s="25">
        <v>44862</v>
      </c>
      <c r="D41" s="25">
        <f>+Tabla15[[#This Row],[Fecha de Adquisición]]</f>
        <v>44862</v>
      </c>
      <c r="E41" s="5" t="s">
        <v>8</v>
      </c>
      <c r="F41" s="6" t="s">
        <v>39</v>
      </c>
      <c r="G41" s="5" t="s">
        <v>15</v>
      </c>
      <c r="H41" s="7">
        <v>255.05109999999999</v>
      </c>
      <c r="I41" s="34">
        <v>401</v>
      </c>
      <c r="J41" s="35">
        <f>+Tabla15[[#This Row],[Existencia]]*Tabla15[[#This Row],[Costo Unitario ]]</f>
        <v>102275.4911</v>
      </c>
    </row>
    <row r="42" spans="1:10" ht="27" customHeight="1" x14ac:dyDescent="0.25">
      <c r="B42" s="24">
        <v>1048</v>
      </c>
      <c r="C42" s="25">
        <v>45502</v>
      </c>
      <c r="D42" s="25">
        <f>+Tabla15[[#This Row],[Fecha de Adquisición]]</f>
        <v>45502</v>
      </c>
      <c r="E42" s="5" t="s">
        <v>8</v>
      </c>
      <c r="F42" s="6" t="s">
        <v>40</v>
      </c>
      <c r="G42" s="5" t="s">
        <v>15</v>
      </c>
      <c r="H42" s="7">
        <v>7.2000080000000004</v>
      </c>
      <c r="I42" s="34">
        <v>2900</v>
      </c>
      <c r="J42" s="35">
        <f>+Tabla15[[#This Row],[Existencia]]*Tabla15[[#This Row],[Costo Unitario ]]</f>
        <v>20880.0232</v>
      </c>
    </row>
    <row r="43" spans="1:10" ht="30" x14ac:dyDescent="0.25">
      <c r="B43" s="24">
        <v>1049</v>
      </c>
      <c r="C43" s="25">
        <v>43892</v>
      </c>
      <c r="D43" s="25">
        <f>+Tabla15[[#This Row],[Fecha de Adquisición]]</f>
        <v>43892</v>
      </c>
      <c r="E43" s="5" t="s">
        <v>8</v>
      </c>
      <c r="F43" s="6" t="s">
        <v>41</v>
      </c>
      <c r="G43" s="5" t="s">
        <v>15</v>
      </c>
      <c r="H43" s="7">
        <v>5.7705663614457823</v>
      </c>
      <c r="I43" s="34">
        <v>4300</v>
      </c>
      <c r="J43" s="35">
        <f>+Tabla15[[#This Row],[Existencia]]*Tabla15[[#This Row],[Costo Unitario ]]</f>
        <v>24813.435354216865</v>
      </c>
    </row>
    <row r="44" spans="1:10" x14ac:dyDescent="0.25">
      <c r="B44" s="24">
        <v>1051</v>
      </c>
      <c r="C44" s="25">
        <v>43454</v>
      </c>
      <c r="D44" s="25">
        <f>+Tabla15[[#This Row],[Fecha de Adquisición]]</f>
        <v>43454</v>
      </c>
      <c r="E44" s="5" t="s">
        <v>8</v>
      </c>
      <c r="F44" s="6" t="s">
        <v>42</v>
      </c>
      <c r="G44" s="5" t="s">
        <v>15</v>
      </c>
      <c r="H44" s="7">
        <v>3.7</v>
      </c>
      <c r="I44" s="34">
        <v>1750</v>
      </c>
      <c r="J44" s="35">
        <f>+Tabla15[[#This Row],[Existencia]]*Tabla15[[#This Row],[Costo Unitario ]]</f>
        <v>6475</v>
      </c>
    </row>
    <row r="45" spans="1:10" x14ac:dyDescent="0.25">
      <c r="B45" s="24">
        <v>1052</v>
      </c>
      <c r="C45" s="25">
        <v>44988</v>
      </c>
      <c r="D45" s="25">
        <f>+Tabla15[[#This Row],[Fecha de Adquisición]]</f>
        <v>44988</v>
      </c>
      <c r="E45" s="5" t="s">
        <v>8</v>
      </c>
      <c r="F45" s="6" t="s">
        <v>43</v>
      </c>
      <c r="G45" s="5" t="s">
        <v>44</v>
      </c>
      <c r="H45" s="7">
        <v>57.82</v>
      </c>
      <c r="I45" s="34">
        <v>16</v>
      </c>
      <c r="J45" s="35">
        <f>+Tabla15[[#This Row],[Existencia]]*Tabla15[[#This Row],[Costo Unitario ]]</f>
        <v>925.12</v>
      </c>
    </row>
    <row r="46" spans="1:10" ht="30" x14ac:dyDescent="0.25">
      <c r="B46" s="24">
        <v>1053</v>
      </c>
      <c r="C46" s="25">
        <v>42464</v>
      </c>
      <c r="D46" s="25">
        <f>+Tabla15[[#This Row],[Fecha de Adquisición]]</f>
        <v>42464</v>
      </c>
      <c r="E46" s="5" t="s">
        <v>8</v>
      </c>
      <c r="F46" s="6" t="s">
        <v>45</v>
      </c>
      <c r="G46" s="5" t="s">
        <v>46</v>
      </c>
      <c r="H46" s="7">
        <v>6.431</v>
      </c>
      <c r="I46" s="34">
        <v>16</v>
      </c>
      <c r="J46" s="35">
        <f>+Tabla15[[#This Row],[Existencia]]*Tabla15[[#This Row],[Costo Unitario ]]</f>
        <v>102.896</v>
      </c>
    </row>
    <row r="47" spans="1:10" x14ac:dyDescent="0.25">
      <c r="B47" s="24">
        <v>1054</v>
      </c>
      <c r="C47" s="25">
        <v>42464</v>
      </c>
      <c r="D47" s="25">
        <f>+Tabla15[[#This Row],[Fecha de Adquisición]]</f>
        <v>42464</v>
      </c>
      <c r="E47" s="5" t="s">
        <v>8</v>
      </c>
      <c r="F47" s="6" t="s">
        <v>47</v>
      </c>
      <c r="G47" s="5" t="s">
        <v>15</v>
      </c>
      <c r="H47" s="7">
        <v>5.6</v>
      </c>
      <c r="I47" s="34">
        <v>0</v>
      </c>
      <c r="J47" s="35">
        <f>+Tabla15[[#This Row],[Existencia]]*Tabla15[[#This Row],[Costo Unitario ]]</f>
        <v>0</v>
      </c>
    </row>
    <row r="48" spans="1:10" ht="30" x14ac:dyDescent="0.25">
      <c r="B48" s="24">
        <v>1056</v>
      </c>
      <c r="C48" s="25">
        <v>43000</v>
      </c>
      <c r="D48" s="25">
        <f>+Tabla15[[#This Row],[Fecha de Adquisición]]</f>
        <v>43000</v>
      </c>
      <c r="E48" s="5" t="s">
        <v>8</v>
      </c>
      <c r="F48" s="6" t="s">
        <v>48</v>
      </c>
      <c r="G48" s="5" t="s">
        <v>15</v>
      </c>
      <c r="H48" s="7">
        <v>6.4309999999999983</v>
      </c>
      <c r="I48" s="34">
        <v>0</v>
      </c>
      <c r="J48" s="35">
        <f>+Tabla15[[#This Row],[Existencia]]*Tabla15[[#This Row],[Costo Unitario ]]</f>
        <v>0</v>
      </c>
    </row>
    <row r="49" spans="2:10" ht="30" x14ac:dyDescent="0.25">
      <c r="B49" s="24">
        <v>1065</v>
      </c>
      <c r="C49" s="25">
        <v>45496</v>
      </c>
      <c r="D49" s="25">
        <f>+Tabla15[[#This Row],[Fecha de Adquisición]]</f>
        <v>45496</v>
      </c>
      <c r="E49" s="5" t="s">
        <v>8</v>
      </c>
      <c r="F49" s="6" t="s">
        <v>49</v>
      </c>
      <c r="G49" s="5" t="s">
        <v>15</v>
      </c>
      <c r="H49" s="7">
        <v>17.684266666666669</v>
      </c>
      <c r="I49" s="34">
        <v>612</v>
      </c>
      <c r="J49" s="35">
        <f>+Tabla15[[#This Row],[Existencia]]*Tabla15[[#This Row],[Costo Unitario ]]</f>
        <v>10822.771200000001</v>
      </c>
    </row>
    <row r="50" spans="2:10" ht="30" x14ac:dyDescent="0.25">
      <c r="B50" s="24">
        <v>1078</v>
      </c>
      <c r="C50" s="25">
        <v>45496</v>
      </c>
      <c r="D50" s="25">
        <f>+Tabla15[[#This Row],[Fecha de Adquisición]]</f>
        <v>45496</v>
      </c>
      <c r="E50" s="5" t="s">
        <v>8</v>
      </c>
      <c r="F50" s="6" t="s">
        <v>50</v>
      </c>
      <c r="G50" s="5" t="s">
        <v>15</v>
      </c>
      <c r="H50" s="7">
        <v>32.450000000000003</v>
      </c>
      <c r="I50" s="34">
        <v>79</v>
      </c>
      <c r="J50" s="35">
        <f>+Tabla15[[#This Row],[Existencia]]*Tabla15[[#This Row],[Costo Unitario ]]</f>
        <v>2563.5500000000002</v>
      </c>
    </row>
    <row r="51" spans="2:10" x14ac:dyDescent="0.25">
      <c r="B51" s="24">
        <v>1079</v>
      </c>
      <c r="C51" s="25">
        <v>43837</v>
      </c>
      <c r="D51" s="25">
        <f>+Tabla15[[#This Row],[Fecha de Adquisición]]</f>
        <v>43837</v>
      </c>
      <c r="E51" s="5" t="s">
        <v>8</v>
      </c>
      <c r="F51" s="6" t="s">
        <v>51</v>
      </c>
      <c r="G51" s="5" t="s">
        <v>52</v>
      </c>
      <c r="H51" s="7">
        <v>1528.1</v>
      </c>
      <c r="I51" s="34">
        <v>100</v>
      </c>
      <c r="J51" s="35">
        <f>+Tabla15[[#This Row],[Existencia]]*Tabla15[[#This Row],[Costo Unitario ]]</f>
        <v>152810</v>
      </c>
    </row>
    <row r="52" spans="2:10" x14ac:dyDescent="0.25">
      <c r="B52" s="24">
        <v>1081</v>
      </c>
      <c r="C52" s="25">
        <v>45496</v>
      </c>
      <c r="D52" s="25">
        <f>+Tabla15[[#This Row],[Fecha de Adquisición]]</f>
        <v>45496</v>
      </c>
      <c r="E52" s="5" t="s">
        <v>8</v>
      </c>
      <c r="F52" s="6" t="s">
        <v>53</v>
      </c>
      <c r="G52" s="5" t="s">
        <v>15</v>
      </c>
      <c r="H52" s="7">
        <v>6.726</v>
      </c>
      <c r="I52" s="34">
        <v>1077</v>
      </c>
      <c r="J52" s="35">
        <f>+Tabla15[[#This Row],[Existencia]]*Tabla15[[#This Row],[Costo Unitario ]]</f>
        <v>7243.902</v>
      </c>
    </row>
    <row r="53" spans="2:10" ht="30" x14ac:dyDescent="0.25">
      <c r="B53" s="24">
        <v>1082</v>
      </c>
      <c r="C53" s="25">
        <v>45175</v>
      </c>
      <c r="D53" s="25">
        <f>+Tabla15[[#This Row],[Fecha de Adquisición]]</f>
        <v>45175</v>
      </c>
      <c r="E53" s="5" t="s">
        <v>8</v>
      </c>
      <c r="F53" s="6" t="s">
        <v>54</v>
      </c>
      <c r="G53" s="5" t="s">
        <v>15</v>
      </c>
      <c r="H53" s="7">
        <f>188.8/250</f>
        <v>0.75520000000000009</v>
      </c>
      <c r="I53" s="34">
        <v>40</v>
      </c>
      <c r="J53" s="35">
        <f>+Tabla15[[#This Row],[Existencia]]*Tabla15[[#This Row],[Costo Unitario ]]</f>
        <v>30.208000000000006</v>
      </c>
    </row>
    <row r="54" spans="2:10" ht="30" x14ac:dyDescent="0.25">
      <c r="B54" s="24">
        <v>1083</v>
      </c>
      <c r="C54" s="25">
        <v>45077</v>
      </c>
      <c r="D54" s="25">
        <f>+Tabla15[[#This Row],[Fecha de Adquisición]]</f>
        <v>45077</v>
      </c>
      <c r="E54" s="5" t="s">
        <v>8</v>
      </c>
      <c r="F54" s="6" t="s">
        <v>55</v>
      </c>
      <c r="G54" s="5" t="s">
        <v>15</v>
      </c>
      <c r="H54" s="7">
        <v>3.3039999999999998</v>
      </c>
      <c r="I54" s="34">
        <v>1500</v>
      </c>
      <c r="J54" s="35">
        <f>+Tabla15[[#This Row],[Existencia]]*Tabla15[[#This Row],[Costo Unitario ]]</f>
        <v>4956</v>
      </c>
    </row>
    <row r="55" spans="2:10" ht="30" x14ac:dyDescent="0.25">
      <c r="B55" s="24">
        <v>1084</v>
      </c>
      <c r="C55" s="25">
        <v>45175</v>
      </c>
      <c r="D55" s="25">
        <f>+Tabla15[[#This Row],[Fecha de Adquisición]]</f>
        <v>45175</v>
      </c>
      <c r="E55" s="5" t="s">
        <v>8</v>
      </c>
      <c r="F55" s="6" t="s">
        <v>56</v>
      </c>
      <c r="G55" s="5" t="s">
        <v>15</v>
      </c>
      <c r="H55" s="7">
        <v>8.26</v>
      </c>
      <c r="I55" s="34">
        <v>2130</v>
      </c>
      <c r="J55" s="35">
        <f>+Tabla15[[#This Row],[Existencia]]*Tabla15[[#This Row],[Costo Unitario ]]</f>
        <v>17593.8</v>
      </c>
    </row>
    <row r="56" spans="2:10" ht="45" x14ac:dyDescent="0.25">
      <c r="B56" s="24">
        <v>1085</v>
      </c>
      <c r="C56" s="25">
        <v>45175</v>
      </c>
      <c r="D56" s="25">
        <f>+Tabla15[[#This Row],[Fecha de Adquisición]]</f>
        <v>45175</v>
      </c>
      <c r="E56" s="5" t="s">
        <v>8</v>
      </c>
      <c r="F56" s="6" t="s">
        <v>57</v>
      </c>
      <c r="G56" s="5" t="s">
        <v>15</v>
      </c>
      <c r="H56" s="7">
        <v>5.6639999999999997</v>
      </c>
      <c r="I56" s="34">
        <v>0</v>
      </c>
      <c r="J56" s="35">
        <f>+Tabla15[[#This Row],[Existencia]]*Tabla15[[#This Row],[Costo Unitario ]]</f>
        <v>0</v>
      </c>
    </row>
    <row r="57" spans="2:10" ht="30" x14ac:dyDescent="0.25">
      <c r="B57" s="24">
        <v>1086</v>
      </c>
      <c r="C57" s="25">
        <v>45511</v>
      </c>
      <c r="D57" s="25">
        <f>+Tabla15[[#This Row],[Fecha de Adquisición]]</f>
        <v>45511</v>
      </c>
      <c r="E57" s="5" t="s">
        <v>8</v>
      </c>
      <c r="F57" s="6" t="s">
        <v>58</v>
      </c>
      <c r="G57" s="5" t="s">
        <v>15</v>
      </c>
      <c r="H57" s="7">
        <v>4.3711899999999986</v>
      </c>
      <c r="I57" s="34">
        <v>200</v>
      </c>
      <c r="J57" s="35">
        <f>+Tabla15[[#This Row],[Existencia]]*Tabla15[[#This Row],[Costo Unitario ]]</f>
        <v>874.23799999999972</v>
      </c>
    </row>
    <row r="58" spans="2:10" ht="30" x14ac:dyDescent="0.25">
      <c r="B58" s="24">
        <v>1087</v>
      </c>
      <c r="C58" s="25">
        <v>44988</v>
      </c>
      <c r="D58" s="25">
        <f>+Tabla15[[#This Row],[Fecha de Adquisición]]</f>
        <v>44988</v>
      </c>
      <c r="E58" s="5" t="s">
        <v>8</v>
      </c>
      <c r="F58" s="6" t="s">
        <v>59</v>
      </c>
      <c r="G58" s="5" t="s">
        <v>15</v>
      </c>
      <c r="H58" s="7">
        <v>57.82</v>
      </c>
      <c r="I58" s="34">
        <v>329</v>
      </c>
      <c r="J58" s="35">
        <f>+Tabla15[[#This Row],[Existencia]]*Tabla15[[#This Row],[Costo Unitario ]]</f>
        <v>19022.78</v>
      </c>
    </row>
    <row r="59" spans="2:10" ht="30" x14ac:dyDescent="0.25">
      <c r="B59" s="24">
        <v>1088</v>
      </c>
      <c r="C59" s="25">
        <v>44988</v>
      </c>
      <c r="D59" s="25">
        <f>+Tabla15[[#This Row],[Fecha de Adquisición]]</f>
        <v>44988</v>
      </c>
      <c r="E59" s="5" t="s">
        <v>8</v>
      </c>
      <c r="F59" s="6" t="s">
        <v>60</v>
      </c>
      <c r="G59" s="5" t="s">
        <v>15</v>
      </c>
      <c r="H59" s="7">
        <v>89.68</v>
      </c>
      <c r="I59" s="34">
        <v>3366</v>
      </c>
      <c r="J59" s="35">
        <f>+Tabla15[[#This Row],[Existencia]]*Tabla15[[#This Row],[Costo Unitario ]]</f>
        <v>301862.88</v>
      </c>
    </row>
    <row r="60" spans="2:10" ht="30" x14ac:dyDescent="0.25">
      <c r="B60" s="24">
        <v>1089</v>
      </c>
      <c r="C60" s="25">
        <v>44862</v>
      </c>
      <c r="D60" s="25">
        <f>+Tabla15[[#This Row],[Fecha de Adquisición]]</f>
        <v>44862</v>
      </c>
      <c r="E60" s="5" t="s">
        <v>8</v>
      </c>
      <c r="F60" s="6" t="s">
        <v>61</v>
      </c>
      <c r="G60" s="5" t="s">
        <v>15</v>
      </c>
      <c r="H60" s="7">
        <v>71.507999999999996</v>
      </c>
      <c r="I60" s="34">
        <v>615</v>
      </c>
      <c r="J60" s="35">
        <f>+Tabla15[[#This Row],[Existencia]]*Tabla15[[#This Row],[Costo Unitario ]]</f>
        <v>43977.42</v>
      </c>
    </row>
    <row r="61" spans="2:10" ht="30" x14ac:dyDescent="0.25">
      <c r="B61" s="24">
        <v>1090</v>
      </c>
      <c r="C61" s="25">
        <v>44862</v>
      </c>
      <c r="D61" s="25">
        <f>+Tabla15[[#This Row],[Fecha de Adquisición]]</f>
        <v>44862</v>
      </c>
      <c r="E61" s="5" t="s">
        <v>8</v>
      </c>
      <c r="F61" s="6" t="s">
        <v>62</v>
      </c>
      <c r="G61" s="5" t="s">
        <v>15</v>
      </c>
      <c r="H61" s="7">
        <v>60.753949373345101</v>
      </c>
      <c r="I61" s="34">
        <v>1033</v>
      </c>
      <c r="J61" s="35">
        <f>+Tabla15[[#This Row],[Existencia]]*Tabla15[[#This Row],[Costo Unitario ]]</f>
        <v>62758.829702665491</v>
      </c>
    </row>
    <row r="62" spans="2:10" ht="26.25" customHeight="1" x14ac:dyDescent="0.25">
      <c r="B62" s="24">
        <v>1091</v>
      </c>
      <c r="C62" s="25">
        <v>45175</v>
      </c>
      <c r="D62" s="25">
        <f>+Tabla15[[#This Row],[Fecha de Adquisición]]</f>
        <v>45175</v>
      </c>
      <c r="E62" s="5" t="s">
        <v>8</v>
      </c>
      <c r="F62" s="6" t="s">
        <v>63</v>
      </c>
      <c r="G62" s="5" t="s">
        <v>15</v>
      </c>
      <c r="H62" s="7">
        <v>114.46</v>
      </c>
      <c r="I62" s="34">
        <v>4</v>
      </c>
      <c r="J62" s="35">
        <f>+Tabla15[[#This Row],[Existencia]]*Tabla15[[#This Row],[Costo Unitario ]]</f>
        <v>457.84</v>
      </c>
    </row>
    <row r="63" spans="2:10" ht="30" x14ac:dyDescent="0.25">
      <c r="B63" s="24">
        <v>1094</v>
      </c>
      <c r="C63" s="25">
        <v>44951</v>
      </c>
      <c r="D63" s="25">
        <f>+Tabla15[[#This Row],[Fecha de Adquisición]]</f>
        <v>44951</v>
      </c>
      <c r="E63" s="5" t="s">
        <v>8</v>
      </c>
      <c r="F63" s="6" t="s">
        <v>64</v>
      </c>
      <c r="G63" s="5" t="s">
        <v>15</v>
      </c>
      <c r="H63" s="7">
        <v>4.8838461538461537</v>
      </c>
      <c r="I63" s="34">
        <v>250</v>
      </c>
      <c r="J63" s="35">
        <f>+Tabla15[[#This Row],[Existencia]]*Tabla15[[#This Row],[Costo Unitario ]]</f>
        <v>1220.9615384615383</v>
      </c>
    </row>
    <row r="64" spans="2:10" ht="30" x14ac:dyDescent="0.25">
      <c r="B64" s="24">
        <v>1096</v>
      </c>
      <c r="C64" s="25">
        <v>45502</v>
      </c>
      <c r="D64" s="25">
        <f>+Tabla15[[#This Row],[Fecha de Adquisición]]</f>
        <v>45502</v>
      </c>
      <c r="E64" s="5" t="s">
        <v>8</v>
      </c>
      <c r="F64" s="6" t="s">
        <v>65</v>
      </c>
      <c r="G64" s="5" t="s">
        <v>15</v>
      </c>
      <c r="H64" s="7">
        <v>2196.2925</v>
      </c>
      <c r="I64" s="34">
        <v>4</v>
      </c>
      <c r="J64" s="35">
        <f>+Tabla15[[#This Row],[Existencia]]*Tabla15[[#This Row],[Costo Unitario ]]</f>
        <v>8785.17</v>
      </c>
    </row>
    <row r="65" spans="1:10" ht="30" x14ac:dyDescent="0.25">
      <c r="B65" s="24">
        <v>1097</v>
      </c>
      <c r="C65" s="25">
        <v>45175</v>
      </c>
      <c r="D65" s="25">
        <f>+Tabla15[[#This Row],[Fecha de Adquisición]]</f>
        <v>45175</v>
      </c>
      <c r="E65" s="5" t="s">
        <v>8</v>
      </c>
      <c r="F65" s="6" t="s">
        <v>66</v>
      </c>
      <c r="G65" s="5" t="s">
        <v>15</v>
      </c>
      <c r="H65" s="7">
        <v>5.6639999999999997</v>
      </c>
      <c r="I65" s="34">
        <v>1250</v>
      </c>
      <c r="J65" s="35">
        <f>+Tabla15[[#This Row],[Existencia]]*Tabla15[[#This Row],[Costo Unitario ]]</f>
        <v>7080</v>
      </c>
    </row>
    <row r="66" spans="1:10" ht="30" x14ac:dyDescent="0.25">
      <c r="B66" s="24">
        <v>1099</v>
      </c>
      <c r="C66" s="25">
        <v>45502</v>
      </c>
      <c r="D66" s="25">
        <f>+Tabla15[[#This Row],[Fecha de Adquisición]]</f>
        <v>45502</v>
      </c>
      <c r="E66" s="5" t="s">
        <v>8</v>
      </c>
      <c r="F66" s="6" t="s">
        <v>67</v>
      </c>
      <c r="G66" s="5" t="s">
        <v>15</v>
      </c>
      <c r="H66" s="7">
        <v>4.3711899999999986</v>
      </c>
      <c r="I66" s="34">
        <v>0</v>
      </c>
      <c r="J66" s="35">
        <f>+Tabla15[[#This Row],[Existencia]]*Tabla15[[#This Row],[Costo Unitario ]]</f>
        <v>0</v>
      </c>
    </row>
    <row r="67" spans="1:10" ht="30" x14ac:dyDescent="0.25">
      <c r="B67" s="24">
        <v>1100</v>
      </c>
      <c r="C67" s="25">
        <v>45498</v>
      </c>
      <c r="D67" s="25">
        <f>+Tabla15[[#This Row],[Fecha de Adquisición]]</f>
        <v>45498</v>
      </c>
      <c r="E67" s="5" t="s">
        <v>8</v>
      </c>
      <c r="F67" s="6" t="s">
        <v>68</v>
      </c>
      <c r="G67" s="5" t="s">
        <v>15</v>
      </c>
      <c r="H67" s="7">
        <v>424.8</v>
      </c>
      <c r="I67" s="34">
        <v>5</v>
      </c>
      <c r="J67" s="35">
        <f>+Tabla15[[#This Row],[Existencia]]*Tabla15[[#This Row],[Costo Unitario ]]</f>
        <v>2124</v>
      </c>
    </row>
    <row r="68" spans="1:10" ht="36" customHeight="1" x14ac:dyDescent="0.25">
      <c r="B68" s="26">
        <v>1102</v>
      </c>
      <c r="C68" s="27">
        <v>45390</v>
      </c>
      <c r="D68" s="27">
        <f>+Tabla15[[#This Row],[Fecha de Adquisición]]</f>
        <v>45390</v>
      </c>
      <c r="E68" s="5" t="s">
        <v>8</v>
      </c>
      <c r="F68" s="6" t="s">
        <v>69</v>
      </c>
      <c r="G68" s="9" t="s">
        <v>15</v>
      </c>
      <c r="H68" s="10">
        <v>3.6048183121828119</v>
      </c>
      <c r="I68" s="34">
        <v>5589</v>
      </c>
      <c r="J68" s="40">
        <f>+Tabla15[[#This Row],[Existencia]]*Tabla15[[#This Row],[Costo Unitario ]]</f>
        <v>20147.329546789737</v>
      </c>
    </row>
    <row r="69" spans="1:10" ht="45" x14ac:dyDescent="0.25">
      <c r="B69" s="24">
        <v>1103</v>
      </c>
      <c r="C69" s="25">
        <v>44305</v>
      </c>
      <c r="D69" s="25">
        <f>+Tabla15[[#This Row],[Fecha de Adquisición]]</f>
        <v>44305</v>
      </c>
      <c r="E69" s="5" t="s">
        <v>8</v>
      </c>
      <c r="F69" s="6" t="s">
        <v>70</v>
      </c>
      <c r="G69" s="5" t="s">
        <v>15</v>
      </c>
      <c r="H69" s="7">
        <v>312.7</v>
      </c>
      <c r="I69" s="34">
        <v>0</v>
      </c>
      <c r="J69" s="35">
        <f>+Tabla15[[#This Row],[Existencia]]*Tabla15[[#This Row],[Costo Unitario ]]</f>
        <v>0</v>
      </c>
    </row>
    <row r="70" spans="1:10" s="42" customFormat="1" ht="49.5" customHeight="1" x14ac:dyDescent="0.25">
      <c r="A70" s="41"/>
      <c r="B70" s="24">
        <v>1104</v>
      </c>
      <c r="C70" s="25">
        <v>42794</v>
      </c>
      <c r="D70" s="25">
        <f>+Tabla15[[#This Row],[Fecha de Adquisición]]</f>
        <v>42794</v>
      </c>
      <c r="E70" s="5" t="s">
        <v>8</v>
      </c>
      <c r="F70" s="6" t="s">
        <v>71</v>
      </c>
      <c r="G70" s="5" t="s">
        <v>15</v>
      </c>
      <c r="H70" s="7">
        <f>919.22/100</f>
        <v>9.1921999999999997</v>
      </c>
      <c r="I70" s="34">
        <v>3200</v>
      </c>
      <c r="J70" s="35">
        <f>+Tabla15[[#This Row],[Existencia]]*Tabla15[[#This Row],[Costo Unitario ]]</f>
        <v>29415.040000000001</v>
      </c>
    </row>
    <row r="71" spans="1:10" ht="30" x14ac:dyDescent="0.25">
      <c r="B71" s="24">
        <v>1105</v>
      </c>
      <c r="C71" s="25">
        <v>44305</v>
      </c>
      <c r="D71" s="25">
        <f>+Tabla15[[#This Row],[Fecha de Adquisición]]</f>
        <v>44305</v>
      </c>
      <c r="E71" s="5" t="s">
        <v>8</v>
      </c>
      <c r="F71" s="6" t="s">
        <v>72</v>
      </c>
      <c r="G71" s="5" t="s">
        <v>15</v>
      </c>
      <c r="H71" s="7">
        <f>1022.85/100</f>
        <v>10.2285</v>
      </c>
      <c r="I71" s="34">
        <v>3600</v>
      </c>
      <c r="J71" s="35">
        <f>+Tabla15[[#This Row],[Existencia]]*Tabla15[[#This Row],[Costo Unitario ]]</f>
        <v>36822.6</v>
      </c>
    </row>
    <row r="72" spans="1:10" ht="37.5" customHeight="1" x14ac:dyDescent="0.25">
      <c r="B72" s="24">
        <v>1106</v>
      </c>
      <c r="C72" s="27">
        <v>43801</v>
      </c>
      <c r="D72" s="25">
        <f>+Tabla15[[#This Row],[Fecha de Adquisición]]</f>
        <v>43801</v>
      </c>
      <c r="E72" s="5" t="s">
        <v>8</v>
      </c>
      <c r="F72" s="6" t="s">
        <v>73</v>
      </c>
      <c r="G72" s="5" t="s">
        <v>15</v>
      </c>
      <c r="H72" s="7">
        <f>919.22/100</f>
        <v>9.1921999999999997</v>
      </c>
      <c r="I72" s="34">
        <v>100</v>
      </c>
      <c r="J72" s="35">
        <f>+Tabla15[[#This Row],[Existencia]]*Tabla15[[#This Row],[Costo Unitario ]]</f>
        <v>919.22</v>
      </c>
    </row>
    <row r="73" spans="1:10" ht="30" x14ac:dyDescent="0.25">
      <c r="B73" s="24">
        <v>2000</v>
      </c>
      <c r="C73" s="25">
        <v>45502</v>
      </c>
      <c r="D73" s="25">
        <f>+Tabla15[[#This Row],[Fecha de Adquisición]]</f>
        <v>45502</v>
      </c>
      <c r="E73" s="5" t="s">
        <v>74</v>
      </c>
      <c r="F73" s="6" t="s">
        <v>75</v>
      </c>
      <c r="G73" s="5" t="s">
        <v>15</v>
      </c>
      <c r="H73" s="7">
        <v>46.197000000000003</v>
      </c>
      <c r="I73" s="34">
        <v>84</v>
      </c>
      <c r="J73" s="35">
        <f>+Tabla15[[#This Row],[Existencia]]*Tabla15[[#This Row],[Costo Unitario ]]</f>
        <v>3880.5480000000002</v>
      </c>
    </row>
    <row r="74" spans="1:10" ht="27" customHeight="1" x14ac:dyDescent="0.25">
      <c r="B74" s="24">
        <v>2001</v>
      </c>
      <c r="C74" s="25">
        <v>43892</v>
      </c>
      <c r="D74" s="25">
        <f>+Tabla15[[#This Row],[Fecha de Adquisición]]</f>
        <v>43892</v>
      </c>
      <c r="E74" s="5" t="s">
        <v>74</v>
      </c>
      <c r="F74" s="6" t="s">
        <v>76</v>
      </c>
      <c r="G74" s="5" t="s">
        <v>15</v>
      </c>
      <c r="H74" s="7">
        <v>79.5</v>
      </c>
      <c r="I74" s="34">
        <v>25</v>
      </c>
      <c r="J74" s="35">
        <f>+Tabla15[[#This Row],[Existencia]]*Tabla15[[#This Row],[Costo Unitario ]]</f>
        <v>1987.5</v>
      </c>
    </row>
    <row r="75" spans="1:10" x14ac:dyDescent="0.25">
      <c r="B75" s="24">
        <v>2002</v>
      </c>
      <c r="C75" s="25">
        <v>45296</v>
      </c>
      <c r="D75" s="25">
        <f>+Tabla15[[#This Row],[Fecha de Adquisición]]</f>
        <v>45296</v>
      </c>
      <c r="E75" s="5" t="s">
        <v>74</v>
      </c>
      <c r="F75" s="6" t="s">
        <v>77</v>
      </c>
      <c r="G75" s="5" t="s">
        <v>15</v>
      </c>
      <c r="H75" s="7">
        <v>7.59</v>
      </c>
      <c r="I75" s="34">
        <v>2199</v>
      </c>
      <c r="J75" s="35">
        <f>+Tabla15[[#This Row],[Existencia]]*Tabla15[[#This Row],[Costo Unitario ]]</f>
        <v>16690.41</v>
      </c>
    </row>
    <row r="76" spans="1:10" x14ac:dyDescent="0.25">
      <c r="B76" s="24">
        <v>2003</v>
      </c>
      <c r="C76" s="25">
        <v>43896</v>
      </c>
      <c r="D76" s="25">
        <f>+Tabla15[[#This Row],[Fecha de Adquisición]]</f>
        <v>43896</v>
      </c>
      <c r="E76" s="5" t="s">
        <v>74</v>
      </c>
      <c r="F76" s="6" t="s">
        <v>78</v>
      </c>
      <c r="G76" s="5" t="s">
        <v>15</v>
      </c>
      <c r="H76" s="7">
        <v>239.57</v>
      </c>
      <c r="I76" s="34">
        <v>108</v>
      </c>
      <c r="J76" s="35">
        <f>+Tabla15[[#This Row],[Existencia]]*Tabla15[[#This Row],[Costo Unitario ]]</f>
        <v>25873.559999999998</v>
      </c>
    </row>
    <row r="77" spans="1:10" x14ac:dyDescent="0.25">
      <c r="B77" s="24">
        <v>2004</v>
      </c>
      <c r="C77" s="25">
        <v>45070</v>
      </c>
      <c r="D77" s="25">
        <f>+Tabla15[[#This Row],[Fecha de Adquisición]]</f>
        <v>45070</v>
      </c>
      <c r="E77" s="5" t="s">
        <v>74</v>
      </c>
      <c r="F77" s="6" t="s">
        <v>79</v>
      </c>
      <c r="G77" s="5" t="s">
        <v>15</v>
      </c>
      <c r="H77" s="7">
        <v>19.5</v>
      </c>
      <c r="I77" s="34">
        <v>141</v>
      </c>
      <c r="J77" s="35">
        <f>+Tabla15[[#This Row],[Existencia]]*Tabla15[[#This Row],[Costo Unitario ]]</f>
        <v>2749.5</v>
      </c>
    </row>
    <row r="78" spans="1:10" x14ac:dyDescent="0.25">
      <c r="B78" s="24">
        <v>2005</v>
      </c>
      <c r="C78" s="25">
        <v>45077</v>
      </c>
      <c r="D78" s="25">
        <f>+Tabla15[[#This Row],[Fecha de Adquisición]]</f>
        <v>45077</v>
      </c>
      <c r="E78" s="5" t="s">
        <v>74</v>
      </c>
      <c r="F78" s="6" t="s">
        <v>80</v>
      </c>
      <c r="G78" s="5" t="s">
        <v>15</v>
      </c>
      <c r="H78" s="7">
        <v>10.324999999999999</v>
      </c>
      <c r="I78" s="34">
        <v>74</v>
      </c>
      <c r="J78" s="35">
        <f>+Tabla15[[#This Row],[Existencia]]*Tabla15[[#This Row],[Costo Unitario ]]</f>
        <v>764.05</v>
      </c>
    </row>
    <row r="79" spans="1:10" x14ac:dyDescent="0.25">
      <c r="B79" s="24">
        <v>2008</v>
      </c>
      <c r="C79" s="25">
        <v>43896</v>
      </c>
      <c r="D79" s="25">
        <f>+Tabla15[[#This Row],[Fecha de Adquisición]]</f>
        <v>43896</v>
      </c>
      <c r="E79" s="5" t="s">
        <v>74</v>
      </c>
      <c r="F79" s="6" t="s">
        <v>81</v>
      </c>
      <c r="G79" s="5" t="s">
        <v>82</v>
      </c>
      <c r="H79" s="7">
        <v>85.309999999999974</v>
      </c>
      <c r="I79" s="34">
        <v>288</v>
      </c>
      <c r="J79" s="35">
        <f>+Tabla15[[#This Row],[Existencia]]*Tabla15[[#This Row],[Costo Unitario ]]</f>
        <v>24569.279999999992</v>
      </c>
    </row>
    <row r="80" spans="1:10" ht="30" x14ac:dyDescent="0.25">
      <c r="B80" s="24">
        <v>2009</v>
      </c>
      <c r="C80" s="25">
        <v>45287</v>
      </c>
      <c r="D80" s="25">
        <f>+Tabla15[[#This Row],[Fecha de Adquisición]]</f>
        <v>45287</v>
      </c>
      <c r="E80" s="5" t="s">
        <v>74</v>
      </c>
      <c r="F80" s="6" t="s">
        <v>83</v>
      </c>
      <c r="G80" s="5" t="s">
        <v>52</v>
      </c>
      <c r="H80" s="7">
        <v>15.93</v>
      </c>
      <c r="I80" s="34">
        <v>410</v>
      </c>
      <c r="J80" s="35">
        <f>+Tabla15[[#This Row],[Existencia]]*Tabla15[[#This Row],[Costo Unitario ]]</f>
        <v>6531.3</v>
      </c>
    </row>
    <row r="81" spans="1:10" ht="30" x14ac:dyDescent="0.25">
      <c r="B81" s="24">
        <v>2010</v>
      </c>
      <c r="C81" s="25">
        <v>45498</v>
      </c>
      <c r="D81" s="25">
        <f>+Tabla15[[#This Row],[Fecha de Adquisición]]</f>
        <v>45498</v>
      </c>
      <c r="E81" s="5" t="s">
        <v>74</v>
      </c>
      <c r="F81" s="6" t="s">
        <v>84</v>
      </c>
      <c r="G81" s="5" t="s">
        <v>52</v>
      </c>
      <c r="H81" s="7">
        <v>38.456578947368413</v>
      </c>
      <c r="I81" s="34">
        <v>3</v>
      </c>
      <c r="J81" s="35">
        <f>+Tabla15[[#This Row],[Existencia]]*Tabla15[[#This Row],[Costo Unitario ]]</f>
        <v>115.36973684210524</v>
      </c>
    </row>
    <row r="82" spans="1:10" s="39" customFormat="1" x14ac:dyDescent="0.25">
      <c r="A82" s="38"/>
      <c r="B82" s="24">
        <v>2011</v>
      </c>
      <c r="C82" s="25">
        <v>45310</v>
      </c>
      <c r="D82" s="25">
        <f>+Tabla15[[#This Row],[Fecha de Adquisición]]</f>
        <v>45310</v>
      </c>
      <c r="E82" s="5" t="s">
        <v>74</v>
      </c>
      <c r="F82" s="6" t="s">
        <v>85</v>
      </c>
      <c r="G82" s="5" t="s">
        <v>52</v>
      </c>
      <c r="H82" s="7">
        <v>24.9511</v>
      </c>
      <c r="I82" s="34">
        <v>2700</v>
      </c>
      <c r="J82" s="35">
        <f>+Tabla15[[#This Row],[Existencia]]*Tabla15[[#This Row],[Costo Unitario ]]</f>
        <v>67367.97</v>
      </c>
    </row>
    <row r="83" spans="1:10" x14ac:dyDescent="0.25">
      <c r="B83" s="24">
        <v>2012</v>
      </c>
      <c r="C83" s="25">
        <v>44951</v>
      </c>
      <c r="D83" s="25">
        <f>+Tabla15[[#This Row],[Fecha de Adquisición]]</f>
        <v>44951</v>
      </c>
      <c r="E83" s="5" t="s">
        <v>74</v>
      </c>
      <c r="F83" s="6" t="s">
        <v>86</v>
      </c>
      <c r="G83" s="5" t="s">
        <v>52</v>
      </c>
      <c r="H83" s="7">
        <v>79.650000000000006</v>
      </c>
      <c r="I83" s="34">
        <v>103</v>
      </c>
      <c r="J83" s="35">
        <f>+Tabla15[[#This Row],[Existencia]]*Tabla15[[#This Row],[Costo Unitario ]]</f>
        <v>8203.9500000000007</v>
      </c>
    </row>
    <row r="84" spans="1:10" x14ac:dyDescent="0.25">
      <c r="B84" s="24">
        <v>2013</v>
      </c>
      <c r="C84" s="25">
        <v>45310</v>
      </c>
      <c r="D84" s="25">
        <f>+Tabla15[[#This Row],[Fecha de Adquisición]]</f>
        <v>45310</v>
      </c>
      <c r="E84" s="5" t="s">
        <v>74</v>
      </c>
      <c r="F84" s="6" t="s">
        <v>87</v>
      </c>
      <c r="G84" s="5" t="s">
        <v>52</v>
      </c>
      <c r="H84" s="7">
        <v>51.778399999999998</v>
      </c>
      <c r="I84" s="34">
        <v>44</v>
      </c>
      <c r="J84" s="35">
        <f>+Tabla15[[#This Row],[Existencia]]*Tabla15[[#This Row],[Costo Unitario ]]</f>
        <v>2278.2496000000001</v>
      </c>
    </row>
    <row r="85" spans="1:10" x14ac:dyDescent="0.25">
      <c r="B85" s="24">
        <v>2014</v>
      </c>
      <c r="C85" s="25">
        <v>44862</v>
      </c>
      <c r="D85" s="25">
        <f>+Tabla15[[#This Row],[Fecha de Adquisición]]</f>
        <v>44862</v>
      </c>
      <c r="E85" s="5" t="s">
        <v>74</v>
      </c>
      <c r="F85" s="6" t="s">
        <v>88</v>
      </c>
      <c r="G85" s="5" t="s">
        <v>52</v>
      </c>
      <c r="H85" s="7">
        <v>123.9</v>
      </c>
      <c r="I85" s="34">
        <v>72</v>
      </c>
      <c r="J85" s="35">
        <f>+Tabla15[[#This Row],[Existencia]]*Tabla15[[#This Row],[Costo Unitario ]]</f>
        <v>8920.8000000000011</v>
      </c>
    </row>
    <row r="86" spans="1:10" x14ac:dyDescent="0.25">
      <c r="B86" s="24">
        <v>2015</v>
      </c>
      <c r="C86" s="25">
        <v>45287</v>
      </c>
      <c r="D86" s="25">
        <f>+Tabla15[[#This Row],[Fecha de Adquisición]]</f>
        <v>45287</v>
      </c>
      <c r="E86" s="5" t="s">
        <v>74</v>
      </c>
      <c r="F86" s="6" t="s">
        <v>89</v>
      </c>
      <c r="G86" s="5" t="s">
        <v>52</v>
      </c>
      <c r="H86" s="7">
        <v>20.65</v>
      </c>
      <c r="I86" s="34">
        <v>49</v>
      </c>
      <c r="J86" s="35">
        <f>+Tabla15[[#This Row],[Existencia]]*Tabla15[[#This Row],[Costo Unitario ]]</f>
        <v>1011.8499999999999</v>
      </c>
    </row>
    <row r="87" spans="1:10" x14ac:dyDescent="0.25">
      <c r="B87" s="24">
        <v>2016</v>
      </c>
      <c r="C87" s="25">
        <v>45310</v>
      </c>
      <c r="D87" s="25">
        <f>+Tabla15[[#This Row],[Fecha de Adquisición]]</f>
        <v>45310</v>
      </c>
      <c r="E87" s="5" t="s">
        <v>74</v>
      </c>
      <c r="F87" s="6" t="s">
        <v>90</v>
      </c>
      <c r="G87" s="5" t="s">
        <v>52</v>
      </c>
      <c r="H87" s="7">
        <v>35.866100000000003</v>
      </c>
      <c r="I87" s="34">
        <v>132</v>
      </c>
      <c r="J87" s="35">
        <f>+Tabla15[[#This Row],[Existencia]]*Tabla15[[#This Row],[Costo Unitario ]]</f>
        <v>4734.3252000000002</v>
      </c>
    </row>
    <row r="88" spans="1:10" x14ac:dyDescent="0.25">
      <c r="B88" s="24">
        <v>2017</v>
      </c>
      <c r="C88" s="25">
        <v>45163</v>
      </c>
      <c r="D88" s="25">
        <f>+Tabla15[[#This Row],[Fecha de Adquisición]]</f>
        <v>45163</v>
      </c>
      <c r="E88" s="5" t="s">
        <v>74</v>
      </c>
      <c r="F88" s="6" t="s">
        <v>91</v>
      </c>
      <c r="G88" s="5" t="s">
        <v>15</v>
      </c>
      <c r="H88" s="7">
        <v>57.22</v>
      </c>
      <c r="I88" s="34">
        <v>236</v>
      </c>
      <c r="J88" s="35">
        <f>+Tabla15[[#This Row],[Existencia]]*Tabla15[[#This Row],[Costo Unitario ]]</f>
        <v>13503.92</v>
      </c>
    </row>
    <row r="89" spans="1:10" x14ac:dyDescent="0.25">
      <c r="B89" s="24">
        <v>2018</v>
      </c>
      <c r="C89" s="25">
        <v>45163</v>
      </c>
      <c r="D89" s="25">
        <f>+Tabla15[[#This Row],[Fecha de Adquisición]]</f>
        <v>45163</v>
      </c>
      <c r="E89" s="5" t="s">
        <v>74</v>
      </c>
      <c r="F89" s="6" t="s">
        <v>92</v>
      </c>
      <c r="G89" s="5" t="s">
        <v>15</v>
      </c>
      <c r="H89" s="7">
        <v>27.517584269662919</v>
      </c>
      <c r="I89" s="34">
        <v>60</v>
      </c>
      <c r="J89" s="35">
        <f>+Tabla15[[#This Row],[Existencia]]*Tabla15[[#This Row],[Costo Unitario ]]</f>
        <v>1651.0550561797752</v>
      </c>
    </row>
    <row r="90" spans="1:10" x14ac:dyDescent="0.25">
      <c r="B90" s="24">
        <v>2022</v>
      </c>
      <c r="C90" s="25">
        <v>45296</v>
      </c>
      <c r="D90" s="25">
        <f>+Tabla15[[#This Row],[Fecha de Adquisición]]</f>
        <v>45296</v>
      </c>
      <c r="E90" s="5" t="s">
        <v>74</v>
      </c>
      <c r="F90" s="6" t="s">
        <v>93</v>
      </c>
      <c r="G90" s="5" t="s">
        <v>15</v>
      </c>
      <c r="H90" s="7">
        <v>36.58</v>
      </c>
      <c r="I90" s="34">
        <v>128</v>
      </c>
      <c r="J90" s="35">
        <f>+Tabla15[[#This Row],[Existencia]]*Tabla15[[#This Row],[Costo Unitario ]]</f>
        <v>4682.24</v>
      </c>
    </row>
    <row r="91" spans="1:10" ht="33" customHeight="1" x14ac:dyDescent="0.25">
      <c r="B91" s="24">
        <v>2023</v>
      </c>
      <c r="C91" s="25">
        <v>45287</v>
      </c>
      <c r="D91" s="25">
        <f>+Tabla15[[#This Row],[Fecha de Adquisición]]</f>
        <v>45287</v>
      </c>
      <c r="E91" s="5" t="s">
        <v>74</v>
      </c>
      <c r="F91" s="6" t="s">
        <v>94</v>
      </c>
      <c r="G91" s="5" t="s">
        <v>15</v>
      </c>
      <c r="H91" s="7">
        <v>80.003999999999991</v>
      </c>
      <c r="I91" s="34">
        <v>22</v>
      </c>
      <c r="J91" s="35">
        <f>+Tabla15[[#This Row],[Existencia]]*Tabla15[[#This Row],[Costo Unitario ]]</f>
        <v>1760.0879999999997</v>
      </c>
    </row>
    <row r="92" spans="1:10" ht="30" x14ac:dyDescent="0.25">
      <c r="B92" s="24">
        <v>2024</v>
      </c>
      <c r="C92" s="25">
        <v>45287</v>
      </c>
      <c r="D92" s="25">
        <f>+Tabla15[[#This Row],[Fecha de Adquisición]]</f>
        <v>45287</v>
      </c>
      <c r="E92" s="5" t="s">
        <v>74</v>
      </c>
      <c r="F92" s="6" t="s">
        <v>95</v>
      </c>
      <c r="G92" s="5" t="s">
        <v>15</v>
      </c>
      <c r="H92" s="7">
        <v>450.00483333333341</v>
      </c>
      <c r="I92" s="34">
        <v>14</v>
      </c>
      <c r="J92" s="35">
        <f>+Tabla15[[#This Row],[Existencia]]*Tabla15[[#This Row],[Costo Unitario ]]</f>
        <v>6300.0676666666677</v>
      </c>
    </row>
    <row r="93" spans="1:10" x14ac:dyDescent="0.25">
      <c r="B93" s="24">
        <v>2025</v>
      </c>
      <c r="C93" s="25">
        <v>43452</v>
      </c>
      <c r="D93" s="25">
        <f>+Tabla15[[#This Row],[Fecha de Adquisición]]</f>
        <v>43452</v>
      </c>
      <c r="E93" s="5" t="s">
        <v>74</v>
      </c>
      <c r="F93" s="6" t="s">
        <v>96</v>
      </c>
      <c r="G93" s="5" t="s">
        <v>15</v>
      </c>
      <c r="H93" s="7">
        <v>15.599999999999991</v>
      </c>
      <c r="I93" s="34">
        <v>70</v>
      </c>
      <c r="J93" s="35">
        <f>+Tabla15[[#This Row],[Existencia]]*Tabla15[[#This Row],[Costo Unitario ]]</f>
        <v>1091.9999999999993</v>
      </c>
    </row>
    <row r="94" spans="1:10" ht="32.25" customHeight="1" x14ac:dyDescent="0.25">
      <c r="B94" s="24">
        <v>2026</v>
      </c>
      <c r="C94" s="25">
        <v>45287</v>
      </c>
      <c r="D94" s="25">
        <f>+Tabla15[[#This Row],[Fecha de Adquisición]]</f>
        <v>45287</v>
      </c>
      <c r="E94" s="5" t="s">
        <v>74</v>
      </c>
      <c r="F94" s="6" t="s">
        <v>97</v>
      </c>
      <c r="G94" s="5" t="s">
        <v>15</v>
      </c>
      <c r="H94" s="7">
        <v>146.32</v>
      </c>
      <c r="I94" s="34">
        <v>98</v>
      </c>
      <c r="J94" s="35">
        <f>+Tabla15[[#This Row],[Existencia]]*Tabla15[[#This Row],[Costo Unitario ]]</f>
        <v>14339.359999999999</v>
      </c>
    </row>
    <row r="95" spans="1:10" x14ac:dyDescent="0.25">
      <c r="B95" s="24">
        <v>2028</v>
      </c>
      <c r="C95" s="25">
        <v>45287</v>
      </c>
      <c r="D95" s="25">
        <f>+Tabla15[[#This Row],[Fecha de Adquisición]]</f>
        <v>45287</v>
      </c>
      <c r="E95" s="5" t="s">
        <v>74</v>
      </c>
      <c r="F95" s="6" t="s">
        <v>98</v>
      </c>
      <c r="G95" s="5" t="s">
        <v>15</v>
      </c>
      <c r="H95" s="7">
        <v>237.45150000000001</v>
      </c>
      <c r="I95" s="34">
        <v>27</v>
      </c>
      <c r="J95" s="35">
        <f>+Tabla15[[#This Row],[Existencia]]*Tabla15[[#This Row],[Costo Unitario ]]</f>
        <v>6411.1905000000006</v>
      </c>
    </row>
    <row r="96" spans="1:10" s="42" customFormat="1" x14ac:dyDescent="0.25">
      <c r="A96" s="41"/>
      <c r="B96" s="24">
        <v>2031</v>
      </c>
      <c r="C96" s="25">
        <v>43896</v>
      </c>
      <c r="D96" s="25">
        <f>+Tabla15[[#This Row],[Fecha de Adquisición]]</f>
        <v>43896</v>
      </c>
      <c r="E96" s="5" t="s">
        <v>74</v>
      </c>
      <c r="F96" s="6" t="s">
        <v>99</v>
      </c>
      <c r="G96" s="5" t="s">
        <v>15</v>
      </c>
      <c r="H96" s="7">
        <v>167.55500000000001</v>
      </c>
      <c r="I96" s="34">
        <v>501</v>
      </c>
      <c r="J96" s="35">
        <f>+Tabla15[[#This Row],[Existencia]]*Tabla15[[#This Row],[Costo Unitario ]]</f>
        <v>83945.055000000008</v>
      </c>
    </row>
    <row r="97" spans="2:10" x14ac:dyDescent="0.25">
      <c r="B97" s="24">
        <v>2032</v>
      </c>
      <c r="C97" s="25">
        <v>43896</v>
      </c>
      <c r="D97" s="25">
        <f>+Tabla15[[#This Row],[Fecha de Adquisición]]</f>
        <v>43896</v>
      </c>
      <c r="E97" s="5" t="s">
        <v>74</v>
      </c>
      <c r="F97" s="6" t="s">
        <v>100</v>
      </c>
      <c r="G97" s="5" t="s">
        <v>15</v>
      </c>
      <c r="H97" s="7">
        <v>96.024999999999991</v>
      </c>
      <c r="I97" s="34">
        <v>1</v>
      </c>
      <c r="J97" s="35">
        <f>+Tabla15[[#This Row],[Existencia]]*Tabla15[[#This Row],[Costo Unitario ]]</f>
        <v>96.024999999999991</v>
      </c>
    </row>
    <row r="98" spans="2:10" x14ac:dyDescent="0.25">
      <c r="B98" s="24">
        <v>2033</v>
      </c>
      <c r="C98" s="25">
        <v>45287</v>
      </c>
      <c r="D98" s="25">
        <f>+Tabla15[[#This Row],[Fecha de Adquisición]]</f>
        <v>45287</v>
      </c>
      <c r="E98" s="5" t="s">
        <v>74</v>
      </c>
      <c r="F98" s="6" t="s">
        <v>101</v>
      </c>
      <c r="G98" s="5" t="s">
        <v>15</v>
      </c>
      <c r="H98" s="7">
        <v>38.845599999999997</v>
      </c>
      <c r="I98" s="34">
        <v>109</v>
      </c>
      <c r="J98" s="35">
        <f>+Tabla15[[#This Row],[Existencia]]*Tabla15[[#This Row],[Costo Unitario ]]</f>
        <v>4234.1704</v>
      </c>
    </row>
    <row r="99" spans="2:10" x14ac:dyDescent="0.25">
      <c r="B99" s="24">
        <v>2034</v>
      </c>
      <c r="C99" s="25">
        <v>43896</v>
      </c>
      <c r="D99" s="25">
        <f>+Tabla15[[#This Row],[Fecha de Adquisición]]</f>
        <v>43896</v>
      </c>
      <c r="E99" s="5" t="s">
        <v>74</v>
      </c>
      <c r="F99" s="6" t="s">
        <v>102</v>
      </c>
      <c r="G99" s="5" t="s">
        <v>15</v>
      </c>
      <c r="H99" s="7">
        <v>247.41499999999999</v>
      </c>
      <c r="I99" s="34">
        <v>60</v>
      </c>
      <c r="J99" s="35">
        <f>+Tabla15[[#This Row],[Existencia]]*Tabla15[[#This Row],[Costo Unitario ]]</f>
        <v>14844.9</v>
      </c>
    </row>
    <row r="100" spans="2:10" x14ac:dyDescent="0.25">
      <c r="B100" s="24">
        <v>2035</v>
      </c>
      <c r="C100" s="25">
        <v>45498</v>
      </c>
      <c r="D100" s="25">
        <f>+Tabla15[[#This Row],[Fecha de Adquisición]]</f>
        <v>45498</v>
      </c>
      <c r="E100" s="5" t="s">
        <v>74</v>
      </c>
      <c r="F100" s="6" t="s">
        <v>103</v>
      </c>
      <c r="G100" s="5" t="s">
        <v>15</v>
      </c>
      <c r="H100" s="7">
        <v>65.790833333333325</v>
      </c>
      <c r="I100" s="34">
        <v>30</v>
      </c>
      <c r="J100" s="35">
        <f>+Tabla15[[#This Row],[Existencia]]*Tabla15[[#This Row],[Costo Unitario ]]</f>
        <v>1973.7249999999997</v>
      </c>
    </row>
    <row r="101" spans="2:10" x14ac:dyDescent="0.25">
      <c r="B101" s="24">
        <v>2037</v>
      </c>
      <c r="C101" s="25">
        <v>45496</v>
      </c>
      <c r="D101" s="25">
        <f>+Tabla15[[#This Row],[Fecha de Adquisición]]</f>
        <v>45496</v>
      </c>
      <c r="E101" s="5" t="s">
        <v>74</v>
      </c>
      <c r="F101" s="6" t="s">
        <v>104</v>
      </c>
      <c r="G101" s="5" t="s">
        <v>15</v>
      </c>
      <c r="H101" s="7">
        <v>20.40692</v>
      </c>
      <c r="I101" s="34">
        <v>628</v>
      </c>
      <c r="J101" s="35">
        <f>+Tabla15[[#This Row],[Existencia]]*Tabla15[[#This Row],[Costo Unitario ]]</f>
        <v>12815.545759999999</v>
      </c>
    </row>
    <row r="102" spans="2:10" x14ac:dyDescent="0.25">
      <c r="B102" s="24">
        <v>2040</v>
      </c>
      <c r="C102" s="25">
        <v>45502</v>
      </c>
      <c r="D102" s="25">
        <f>+Tabla15[[#This Row],[Fecha de Adquisición]]</f>
        <v>45502</v>
      </c>
      <c r="E102" s="5" t="s">
        <v>74</v>
      </c>
      <c r="F102" s="6" t="s">
        <v>105</v>
      </c>
      <c r="G102" s="5" t="s">
        <v>15</v>
      </c>
      <c r="H102" s="7">
        <v>20.059999999999999</v>
      </c>
      <c r="I102" s="34">
        <v>144</v>
      </c>
      <c r="J102" s="35">
        <f>+Tabla15[[#This Row],[Existencia]]*Tabla15[[#This Row],[Costo Unitario ]]</f>
        <v>2888.64</v>
      </c>
    </row>
    <row r="103" spans="2:10" ht="45" x14ac:dyDescent="0.25">
      <c r="B103" s="26">
        <v>2041</v>
      </c>
      <c r="C103" s="27">
        <v>45498</v>
      </c>
      <c r="D103" s="27">
        <f>+Tabla15[[#This Row],[Fecha de Adquisición]]</f>
        <v>45498</v>
      </c>
      <c r="E103" s="5" t="s">
        <v>74</v>
      </c>
      <c r="F103" s="6" t="s">
        <v>106</v>
      </c>
      <c r="G103" s="9" t="s">
        <v>15</v>
      </c>
      <c r="H103" s="10">
        <v>130.6672916666667</v>
      </c>
      <c r="I103" s="34">
        <v>78</v>
      </c>
      <c r="J103" s="40">
        <f>+Tabla15[[#This Row],[Existencia]]*Tabla15[[#This Row],[Costo Unitario ]]</f>
        <v>10192.048750000002</v>
      </c>
    </row>
    <row r="104" spans="2:10" ht="30" x14ac:dyDescent="0.25">
      <c r="B104" s="24">
        <v>2044</v>
      </c>
      <c r="C104" s="25">
        <v>45310</v>
      </c>
      <c r="D104" s="25">
        <f>+Tabla15[[#This Row],[Fecha de Adquisición]]</f>
        <v>45310</v>
      </c>
      <c r="E104" s="5" t="s">
        <v>74</v>
      </c>
      <c r="F104" s="6" t="s">
        <v>107</v>
      </c>
      <c r="G104" s="5" t="s">
        <v>15</v>
      </c>
      <c r="H104" s="7">
        <v>14.260300000000001</v>
      </c>
      <c r="I104" s="34">
        <v>322</v>
      </c>
      <c r="J104" s="35">
        <f>+Tabla15[[#This Row],[Existencia]]*Tabla15[[#This Row],[Costo Unitario ]]</f>
        <v>4591.8166000000001</v>
      </c>
    </row>
    <row r="105" spans="2:10" x14ac:dyDescent="0.25">
      <c r="B105" s="24">
        <v>2046</v>
      </c>
      <c r="C105" s="25">
        <v>45491</v>
      </c>
      <c r="D105" s="25">
        <f>+Tabla15[[#This Row],[Fecha de Adquisición]]</f>
        <v>45491</v>
      </c>
      <c r="E105" s="5" t="s">
        <v>74</v>
      </c>
      <c r="F105" s="6" t="s">
        <v>108</v>
      </c>
      <c r="G105" s="5" t="s">
        <v>15</v>
      </c>
      <c r="H105" s="7">
        <v>36.847466666666662</v>
      </c>
      <c r="I105" s="34">
        <v>182</v>
      </c>
      <c r="J105" s="35">
        <f>+Tabla15[[#This Row],[Existencia]]*Tabla15[[#This Row],[Costo Unitario ]]</f>
        <v>6706.2389333333322</v>
      </c>
    </row>
    <row r="106" spans="2:10" x14ac:dyDescent="0.25">
      <c r="B106" s="24">
        <v>2049</v>
      </c>
      <c r="C106" s="25">
        <v>45296</v>
      </c>
      <c r="D106" s="25">
        <f>+Tabla15[[#This Row],[Fecha de Adquisición]]</f>
        <v>45296</v>
      </c>
      <c r="E106" s="5" t="s">
        <v>74</v>
      </c>
      <c r="F106" s="6" t="s">
        <v>109</v>
      </c>
      <c r="G106" s="5" t="s">
        <v>15</v>
      </c>
      <c r="H106" s="7">
        <v>5.0150000000000006</v>
      </c>
      <c r="I106" s="34">
        <v>341</v>
      </c>
      <c r="J106" s="35">
        <f>+Tabla15[[#This Row],[Existencia]]*Tabla15[[#This Row],[Costo Unitario ]]</f>
        <v>1710.1150000000002</v>
      </c>
    </row>
    <row r="107" spans="2:10" ht="30" x14ac:dyDescent="0.25">
      <c r="B107" s="24">
        <v>2050</v>
      </c>
      <c r="C107" s="25">
        <v>45287</v>
      </c>
      <c r="D107" s="25">
        <f>+Tabla15[[#This Row],[Fecha de Adquisición]]</f>
        <v>45287</v>
      </c>
      <c r="E107" s="5" t="s">
        <v>74</v>
      </c>
      <c r="F107" s="6" t="s">
        <v>110</v>
      </c>
      <c r="G107" s="5" t="s">
        <v>15</v>
      </c>
      <c r="H107" s="7">
        <v>130.0006436842105</v>
      </c>
      <c r="I107" s="34">
        <v>115</v>
      </c>
      <c r="J107" s="35">
        <f>+Tabla15[[#This Row],[Existencia]]*Tabla15[[#This Row],[Costo Unitario ]]</f>
        <v>14950.074023684208</v>
      </c>
    </row>
    <row r="108" spans="2:10" x14ac:dyDescent="0.25">
      <c r="B108" s="24">
        <v>2053</v>
      </c>
      <c r="C108" s="25">
        <v>44862</v>
      </c>
      <c r="D108" s="25">
        <f>+Tabla15[[#This Row],[Fecha de Adquisición]]</f>
        <v>44862</v>
      </c>
      <c r="E108" s="5" t="s">
        <v>74</v>
      </c>
      <c r="F108" s="6" t="s">
        <v>111</v>
      </c>
      <c r="G108" s="5" t="s">
        <v>15</v>
      </c>
      <c r="H108" s="7">
        <v>17.93</v>
      </c>
      <c r="I108" s="34">
        <v>682</v>
      </c>
      <c r="J108" s="35">
        <f>+Tabla15[[#This Row],[Existencia]]*Tabla15[[#This Row],[Costo Unitario ]]</f>
        <v>12228.26</v>
      </c>
    </row>
    <row r="109" spans="2:10" ht="30" x14ac:dyDescent="0.25">
      <c r="B109" s="24">
        <v>2055</v>
      </c>
      <c r="C109" s="25">
        <v>44862</v>
      </c>
      <c r="D109" s="25">
        <f>+Tabla15[[#This Row],[Fecha de Adquisición]]</f>
        <v>44862</v>
      </c>
      <c r="E109" s="5" t="s">
        <v>74</v>
      </c>
      <c r="F109" s="6" t="s">
        <v>112</v>
      </c>
      <c r="G109" s="5" t="s">
        <v>15</v>
      </c>
      <c r="H109" s="7">
        <v>93.294689265536718</v>
      </c>
      <c r="I109" s="34">
        <v>83</v>
      </c>
      <c r="J109" s="35">
        <f>+Tabla15[[#This Row],[Existencia]]*Tabla15[[#This Row],[Costo Unitario ]]</f>
        <v>7743.4592090395472</v>
      </c>
    </row>
    <row r="110" spans="2:10" x14ac:dyDescent="0.25">
      <c r="B110" s="24">
        <v>2056</v>
      </c>
      <c r="C110" s="25">
        <v>45496</v>
      </c>
      <c r="D110" s="25">
        <f>+Tabla15[[#This Row],[Fecha de Adquisición]]</f>
        <v>45496</v>
      </c>
      <c r="E110" s="5" t="s">
        <v>74</v>
      </c>
      <c r="F110" s="6" t="s">
        <v>113</v>
      </c>
      <c r="G110" s="5" t="s">
        <v>15</v>
      </c>
      <c r="H110" s="7">
        <v>19.86333333333333</v>
      </c>
      <c r="I110" s="34">
        <v>113</v>
      </c>
      <c r="J110" s="35">
        <f>+Tabla15[[#This Row],[Existencia]]*Tabla15[[#This Row],[Costo Unitario ]]</f>
        <v>2244.5566666666664</v>
      </c>
    </row>
    <row r="111" spans="2:10" ht="33" customHeight="1" x14ac:dyDescent="0.25">
      <c r="B111" s="24">
        <v>2057</v>
      </c>
      <c r="C111" s="25">
        <v>44305</v>
      </c>
      <c r="D111" s="25">
        <f>+Tabla15[[#This Row],[Fecha de Adquisición]]</f>
        <v>44305</v>
      </c>
      <c r="E111" s="5" t="s">
        <v>74</v>
      </c>
      <c r="F111" s="6" t="s">
        <v>114</v>
      </c>
      <c r="G111" s="5" t="s">
        <v>15</v>
      </c>
      <c r="H111" s="7">
        <v>229.63</v>
      </c>
      <c r="I111" s="34">
        <v>49</v>
      </c>
      <c r="J111" s="35">
        <f>+Tabla15[[#This Row],[Existencia]]*Tabla15[[#This Row],[Costo Unitario ]]</f>
        <v>11251.869999999999</v>
      </c>
    </row>
    <row r="112" spans="2:10" ht="30" x14ac:dyDescent="0.25">
      <c r="B112" s="24">
        <v>2058</v>
      </c>
      <c r="C112" s="25">
        <v>44951</v>
      </c>
      <c r="D112" s="25">
        <f>+Tabla15[[#This Row],[Fecha de Adquisición]]</f>
        <v>44951</v>
      </c>
      <c r="E112" s="5" t="s">
        <v>74</v>
      </c>
      <c r="F112" s="6" t="s">
        <v>115</v>
      </c>
      <c r="G112" s="5" t="s">
        <v>15</v>
      </c>
      <c r="H112" s="7">
        <v>32.450000000000003</v>
      </c>
      <c r="I112" s="34">
        <v>26</v>
      </c>
      <c r="J112" s="35">
        <f>+Tabla15[[#This Row],[Existencia]]*Tabla15[[#This Row],[Costo Unitario ]]</f>
        <v>843.7</v>
      </c>
    </row>
    <row r="113" spans="1:10" ht="30" x14ac:dyDescent="0.25">
      <c r="B113" s="24">
        <v>2059</v>
      </c>
      <c r="C113" s="25">
        <v>44951</v>
      </c>
      <c r="D113" s="25">
        <f>+Tabla15[[#This Row],[Fecha de Adquisición]]</f>
        <v>44951</v>
      </c>
      <c r="E113" s="5" t="s">
        <v>74</v>
      </c>
      <c r="F113" s="6" t="s">
        <v>116</v>
      </c>
      <c r="G113" s="5" t="s">
        <v>15</v>
      </c>
      <c r="H113" s="7">
        <v>285</v>
      </c>
      <c r="I113" s="34">
        <v>136</v>
      </c>
      <c r="J113" s="35">
        <f>+Tabla15[[#This Row],[Existencia]]*Tabla15[[#This Row],[Costo Unitario ]]</f>
        <v>38760</v>
      </c>
    </row>
    <row r="114" spans="1:10" x14ac:dyDescent="0.25">
      <c r="B114" s="24">
        <v>2061</v>
      </c>
      <c r="C114" s="25">
        <v>43892</v>
      </c>
      <c r="D114" s="25">
        <f>+Tabla15[[#This Row],[Fecha de Adquisición]]</f>
        <v>43892</v>
      </c>
      <c r="E114" s="5" t="s">
        <v>74</v>
      </c>
      <c r="F114" s="6" t="s">
        <v>117</v>
      </c>
      <c r="G114" s="5" t="s">
        <v>15</v>
      </c>
      <c r="H114" s="7">
        <v>40.29936</v>
      </c>
      <c r="I114" s="34">
        <v>2950</v>
      </c>
      <c r="J114" s="35">
        <f>+Tabla15[[#This Row],[Existencia]]*Tabla15[[#This Row],[Costo Unitario ]]</f>
        <v>118883.11199999999</v>
      </c>
    </row>
    <row r="115" spans="1:10" x14ac:dyDescent="0.25">
      <c r="B115" s="24">
        <v>2062</v>
      </c>
      <c r="C115" s="25">
        <v>43892</v>
      </c>
      <c r="D115" s="25">
        <f>+Tabla15[[#This Row],[Fecha de Adquisición]]</f>
        <v>43892</v>
      </c>
      <c r="E115" s="5" t="s">
        <v>74</v>
      </c>
      <c r="F115" s="6" t="s">
        <v>118</v>
      </c>
      <c r="G115" s="5" t="s">
        <v>15</v>
      </c>
      <c r="H115" s="7">
        <v>43.990400000000001</v>
      </c>
      <c r="I115" s="34">
        <v>4262</v>
      </c>
      <c r="J115" s="35">
        <f>+Tabla15[[#This Row],[Existencia]]*Tabla15[[#This Row],[Costo Unitario ]]</f>
        <v>187487.08480000001</v>
      </c>
    </row>
    <row r="116" spans="1:10" x14ac:dyDescent="0.25">
      <c r="B116" s="24">
        <v>2064</v>
      </c>
      <c r="C116" s="25">
        <v>43417</v>
      </c>
      <c r="D116" s="25">
        <f>+Tabla15[[#This Row],[Fecha de Adquisición]]</f>
        <v>43417</v>
      </c>
      <c r="E116" s="5" t="s">
        <v>74</v>
      </c>
      <c r="F116" s="6" t="s">
        <v>119</v>
      </c>
      <c r="G116" s="5" t="s">
        <v>15</v>
      </c>
      <c r="H116" s="7">
        <v>23.6</v>
      </c>
      <c r="I116" s="34">
        <v>23</v>
      </c>
      <c r="J116" s="35">
        <f>+Tabla15[[#This Row],[Existencia]]*Tabla15[[#This Row],[Costo Unitario ]]</f>
        <v>542.80000000000007</v>
      </c>
    </row>
    <row r="117" spans="1:10" x14ac:dyDescent="0.25">
      <c r="B117" s="24">
        <v>2065</v>
      </c>
      <c r="C117" s="25">
        <v>45296</v>
      </c>
      <c r="D117" s="25">
        <f>+Tabla15[[#This Row],[Fecha de Adquisición]]</f>
        <v>45296</v>
      </c>
      <c r="E117" s="5" t="s">
        <v>74</v>
      </c>
      <c r="F117" s="6" t="s">
        <v>120</v>
      </c>
      <c r="G117" s="5" t="s">
        <v>15</v>
      </c>
      <c r="H117" s="7">
        <v>22.08</v>
      </c>
      <c r="I117" s="34">
        <v>96</v>
      </c>
      <c r="J117" s="35">
        <f>+Tabla15[[#This Row],[Existencia]]*Tabla15[[#This Row],[Costo Unitario ]]</f>
        <v>2119.6799999999998</v>
      </c>
    </row>
    <row r="118" spans="1:10" ht="45" x14ac:dyDescent="0.25">
      <c r="B118" s="24">
        <v>2066</v>
      </c>
      <c r="C118" s="25">
        <v>45287</v>
      </c>
      <c r="D118" s="25">
        <f>+Tabla15[[#This Row],[Fecha de Adquisición]]</f>
        <v>45287</v>
      </c>
      <c r="E118" s="5" t="s">
        <v>74</v>
      </c>
      <c r="F118" s="6" t="s">
        <v>121</v>
      </c>
      <c r="G118" s="5" t="s">
        <v>122</v>
      </c>
      <c r="H118" s="7">
        <v>204.08737500000001</v>
      </c>
      <c r="I118" s="34">
        <v>28</v>
      </c>
      <c r="J118" s="35">
        <f>+Tabla15[[#This Row],[Existencia]]*Tabla15[[#This Row],[Costo Unitario ]]</f>
        <v>5714.4465</v>
      </c>
    </row>
    <row r="119" spans="1:10" x14ac:dyDescent="0.25">
      <c r="B119" s="24">
        <v>2067</v>
      </c>
      <c r="C119" s="25">
        <v>45296</v>
      </c>
      <c r="D119" s="25">
        <f>+Tabla15[[#This Row],[Fecha de Adquisición]]</f>
        <v>45296</v>
      </c>
      <c r="E119" s="5" t="s">
        <v>74</v>
      </c>
      <c r="F119" s="6" t="s">
        <v>123</v>
      </c>
      <c r="G119" s="5" t="s">
        <v>15</v>
      </c>
      <c r="H119" s="7">
        <v>22.12</v>
      </c>
      <c r="I119" s="34">
        <v>2002</v>
      </c>
      <c r="J119" s="35">
        <f>+Tabla15[[#This Row],[Existencia]]*Tabla15[[#This Row],[Costo Unitario ]]</f>
        <v>44284.240000000005</v>
      </c>
    </row>
    <row r="120" spans="1:10" ht="15" customHeight="1" x14ac:dyDescent="0.25">
      <c r="B120" s="24">
        <v>2070</v>
      </c>
      <c r="C120" s="25">
        <v>45287</v>
      </c>
      <c r="D120" s="25">
        <f>+Tabla15[[#This Row],[Fecha de Adquisición]]</f>
        <v>45287</v>
      </c>
      <c r="E120" s="5" t="s">
        <v>74</v>
      </c>
      <c r="F120" s="6" t="s">
        <v>124</v>
      </c>
      <c r="G120" s="5" t="s">
        <v>15</v>
      </c>
      <c r="H120" s="7">
        <v>5.133</v>
      </c>
      <c r="I120" s="34">
        <v>324</v>
      </c>
      <c r="J120" s="35">
        <f>+Tabla15[[#This Row],[Existencia]]*Tabla15[[#This Row],[Costo Unitario ]]</f>
        <v>1663.0920000000001</v>
      </c>
    </row>
    <row r="121" spans="1:10" ht="15" customHeight="1" x14ac:dyDescent="0.25">
      <c r="B121" s="24">
        <v>2071</v>
      </c>
      <c r="C121" s="25">
        <v>45498</v>
      </c>
      <c r="D121" s="25">
        <f>+Tabla15[[#This Row],[Fecha de Adquisición]]</f>
        <v>45498</v>
      </c>
      <c r="E121" s="5" t="s">
        <v>74</v>
      </c>
      <c r="F121" s="6" t="s">
        <v>125</v>
      </c>
      <c r="G121" s="5" t="s">
        <v>15</v>
      </c>
      <c r="H121" s="7">
        <v>5.3887499999999999</v>
      </c>
      <c r="I121" s="34">
        <v>2156</v>
      </c>
      <c r="J121" s="35">
        <f>+Tabla15[[#This Row],[Existencia]]*Tabla15[[#This Row],[Costo Unitario ]]</f>
        <v>11618.145</v>
      </c>
    </row>
    <row r="122" spans="1:10" ht="15" customHeight="1" x14ac:dyDescent="0.25">
      <c r="B122" s="24">
        <v>2076</v>
      </c>
      <c r="C122" s="25">
        <v>43417</v>
      </c>
      <c r="D122" s="25">
        <f>+Tabla15[[#This Row],[Fecha de Adquisición]]</f>
        <v>43417</v>
      </c>
      <c r="E122" s="5" t="s">
        <v>74</v>
      </c>
      <c r="F122" s="6" t="s">
        <v>126</v>
      </c>
      <c r="G122" s="5" t="s">
        <v>15</v>
      </c>
      <c r="H122" s="7">
        <v>3.1</v>
      </c>
      <c r="I122" s="34">
        <v>2898</v>
      </c>
      <c r="J122" s="35">
        <f>+Tabla15[[#This Row],[Existencia]]*Tabla15[[#This Row],[Costo Unitario ]]</f>
        <v>8983.8000000000011</v>
      </c>
    </row>
    <row r="123" spans="1:10" x14ac:dyDescent="0.25">
      <c r="B123" s="24">
        <v>2078</v>
      </c>
      <c r="C123" s="25">
        <v>44862</v>
      </c>
      <c r="D123" s="25">
        <f>+Tabla15[[#This Row],[Fecha de Adquisición]]</f>
        <v>44862</v>
      </c>
      <c r="E123" s="5" t="s">
        <v>74</v>
      </c>
      <c r="F123" s="6" t="s">
        <v>127</v>
      </c>
      <c r="G123" s="5" t="s">
        <v>15</v>
      </c>
      <c r="H123" s="7">
        <v>118</v>
      </c>
      <c r="I123" s="34">
        <v>34</v>
      </c>
      <c r="J123" s="35">
        <f>+Tabla15[[#This Row],[Existencia]]*Tabla15[[#This Row],[Costo Unitario ]]</f>
        <v>4012</v>
      </c>
    </row>
    <row r="124" spans="1:10" s="42" customFormat="1" ht="60" customHeight="1" x14ac:dyDescent="0.25">
      <c r="A124" s="41"/>
      <c r="B124" s="24">
        <v>2079</v>
      </c>
      <c r="C124" s="25">
        <v>43896</v>
      </c>
      <c r="D124" s="25">
        <f>+Tabla15[[#This Row],[Fecha de Adquisición]]</f>
        <v>43896</v>
      </c>
      <c r="E124" s="5" t="s">
        <v>74</v>
      </c>
      <c r="F124" s="6" t="s">
        <v>128</v>
      </c>
      <c r="G124" s="5" t="s">
        <v>15</v>
      </c>
      <c r="H124" s="7">
        <v>42.480000000000018</v>
      </c>
      <c r="I124" s="34">
        <v>23</v>
      </c>
      <c r="J124" s="35">
        <f>+Tabla15[[#This Row],[Existencia]]*Tabla15[[#This Row],[Costo Unitario ]]</f>
        <v>977.04000000000042</v>
      </c>
    </row>
    <row r="125" spans="1:10" ht="28.5" customHeight="1" x14ac:dyDescent="0.25">
      <c r="B125" s="24">
        <v>2081</v>
      </c>
      <c r="C125" s="25">
        <v>45502</v>
      </c>
      <c r="D125" s="25">
        <f>+Tabla15[[#This Row],[Fecha de Adquisición]]</f>
        <v>45502</v>
      </c>
      <c r="E125" s="5" t="s">
        <v>74</v>
      </c>
      <c r="F125" s="6" t="s">
        <v>129</v>
      </c>
      <c r="G125" s="5" t="s">
        <v>15</v>
      </c>
      <c r="H125" s="7">
        <v>332.99599999999998</v>
      </c>
      <c r="I125" s="34">
        <v>16</v>
      </c>
      <c r="J125" s="35">
        <f>+Tabla15[[#This Row],[Existencia]]*Tabla15[[#This Row],[Costo Unitario ]]</f>
        <v>5327.9359999999997</v>
      </c>
    </row>
    <row r="126" spans="1:10" ht="30" x14ac:dyDescent="0.25">
      <c r="B126" s="24">
        <v>2083</v>
      </c>
      <c r="C126" s="25">
        <v>43892</v>
      </c>
      <c r="D126" s="25">
        <f>+Tabla15[[#This Row],[Fecha de Adquisición]]</f>
        <v>43892</v>
      </c>
      <c r="E126" s="5" t="s">
        <v>74</v>
      </c>
      <c r="F126" s="6" t="s">
        <v>130</v>
      </c>
      <c r="G126" s="5" t="s">
        <v>15</v>
      </c>
      <c r="H126" s="7">
        <v>81.88</v>
      </c>
      <c r="I126" s="34">
        <v>0</v>
      </c>
      <c r="J126" s="35">
        <f>+Tabla15[[#This Row],[Existencia]]*Tabla15[[#This Row],[Costo Unitario ]]</f>
        <v>0</v>
      </c>
    </row>
    <row r="127" spans="1:10" x14ac:dyDescent="0.25">
      <c r="B127" s="24">
        <v>2084</v>
      </c>
      <c r="C127" s="25">
        <v>45287</v>
      </c>
      <c r="D127" s="25">
        <f>+Tabla15[[#This Row],[Fecha de Adquisición]]</f>
        <v>45287</v>
      </c>
      <c r="E127" s="5" t="s">
        <v>74</v>
      </c>
      <c r="F127" s="6" t="s">
        <v>131</v>
      </c>
      <c r="G127" s="5" t="s">
        <v>15</v>
      </c>
      <c r="H127" s="7">
        <v>34.22</v>
      </c>
      <c r="I127" s="34">
        <v>428</v>
      </c>
      <c r="J127" s="35">
        <f>+Tabla15[[#This Row],[Existencia]]*Tabla15[[#This Row],[Costo Unitario ]]</f>
        <v>14646.16</v>
      </c>
    </row>
    <row r="128" spans="1:10" x14ac:dyDescent="0.25">
      <c r="B128" s="24">
        <v>2085</v>
      </c>
      <c r="C128" s="25">
        <v>45502</v>
      </c>
      <c r="D128" s="25">
        <f>+Tabla15[[#This Row],[Fecha de Adquisición]]</f>
        <v>45502</v>
      </c>
      <c r="E128" s="5" t="s">
        <v>74</v>
      </c>
      <c r="F128" s="6" t="s">
        <v>132</v>
      </c>
      <c r="G128" s="5" t="s">
        <v>15</v>
      </c>
      <c r="H128" s="7">
        <v>34.290799999999997</v>
      </c>
      <c r="I128" s="34">
        <v>55</v>
      </c>
      <c r="J128" s="35">
        <f>+Tabla15[[#This Row],[Existencia]]*Tabla15[[#This Row],[Costo Unitario ]]</f>
        <v>1885.9939999999999</v>
      </c>
    </row>
    <row r="129" spans="1:10" x14ac:dyDescent="0.25">
      <c r="B129" s="24">
        <v>2086</v>
      </c>
      <c r="C129" s="25">
        <v>45296</v>
      </c>
      <c r="D129" s="25">
        <f>+Tabla15[[#This Row],[Fecha de Adquisición]]</f>
        <v>45296</v>
      </c>
      <c r="E129" s="5" t="s">
        <v>74</v>
      </c>
      <c r="F129" s="6" t="s">
        <v>133</v>
      </c>
      <c r="G129" s="5" t="s">
        <v>15</v>
      </c>
      <c r="H129" s="7">
        <v>34.81</v>
      </c>
      <c r="I129" s="34">
        <v>138</v>
      </c>
      <c r="J129" s="35">
        <f>+Tabla15[[#This Row],[Existencia]]*Tabla15[[#This Row],[Costo Unitario ]]</f>
        <v>4803.7800000000007</v>
      </c>
    </row>
    <row r="130" spans="1:10" ht="30" x14ac:dyDescent="0.25">
      <c r="B130" s="24">
        <v>2087</v>
      </c>
      <c r="C130" s="25">
        <v>45310</v>
      </c>
      <c r="D130" s="25">
        <f>+Tabla15[[#This Row],[Fecha de Adquisición]]</f>
        <v>45310</v>
      </c>
      <c r="E130" s="5" t="s">
        <v>74</v>
      </c>
      <c r="F130" s="6" t="s">
        <v>134</v>
      </c>
      <c r="G130" s="5" t="s">
        <v>15</v>
      </c>
      <c r="H130" s="7">
        <v>287.625</v>
      </c>
      <c r="I130" s="34">
        <v>29</v>
      </c>
      <c r="J130" s="35">
        <f>+Tabla15[[#This Row],[Existencia]]*Tabla15[[#This Row],[Costo Unitario ]]</f>
        <v>8341.125</v>
      </c>
    </row>
    <row r="131" spans="1:10" ht="45" x14ac:dyDescent="0.25">
      <c r="B131" s="26">
        <v>2088</v>
      </c>
      <c r="C131" s="27">
        <v>45498</v>
      </c>
      <c r="D131" s="27">
        <f>+Tabla15[[#This Row],[Fecha de Adquisición]]</f>
        <v>45498</v>
      </c>
      <c r="E131" s="5" t="s">
        <v>74</v>
      </c>
      <c r="F131" s="6" t="s">
        <v>135</v>
      </c>
      <c r="G131" s="9" t="s">
        <v>15</v>
      </c>
      <c r="H131" s="10">
        <v>112.5</v>
      </c>
      <c r="I131" s="34">
        <v>18</v>
      </c>
      <c r="J131" s="40">
        <f>+Tabla15[[#This Row],[Existencia]]*Tabla15[[#This Row],[Costo Unitario ]]</f>
        <v>2025</v>
      </c>
    </row>
    <row r="132" spans="1:10" x14ac:dyDescent="0.25">
      <c r="B132" s="24">
        <v>2089</v>
      </c>
      <c r="C132" s="25">
        <v>45496</v>
      </c>
      <c r="D132" s="25">
        <f>+Tabla15[[#This Row],[Fecha de Adquisición]]</f>
        <v>45496</v>
      </c>
      <c r="E132" s="5" t="s">
        <v>74</v>
      </c>
      <c r="F132" s="6" t="s">
        <v>136</v>
      </c>
      <c r="G132" s="5" t="s">
        <v>15</v>
      </c>
      <c r="H132" s="7">
        <v>772.9</v>
      </c>
      <c r="I132" s="34">
        <v>3</v>
      </c>
      <c r="J132" s="35">
        <f>+Tabla15[[#This Row],[Existencia]]*Tabla15[[#This Row],[Costo Unitario ]]</f>
        <v>2318.6999999999998</v>
      </c>
    </row>
    <row r="133" spans="1:10" ht="30" x14ac:dyDescent="0.25">
      <c r="B133" s="24">
        <v>2090</v>
      </c>
      <c r="C133" s="25">
        <v>45076</v>
      </c>
      <c r="D133" s="25">
        <f>+Tabla15[[#This Row],[Fecha de Adquisición]]</f>
        <v>45076</v>
      </c>
      <c r="E133" s="5" t="s">
        <v>74</v>
      </c>
      <c r="F133" s="6" t="s">
        <v>137</v>
      </c>
      <c r="G133" s="5" t="s">
        <v>15</v>
      </c>
      <c r="H133" s="7">
        <v>519.20000000000005</v>
      </c>
      <c r="I133" s="34">
        <v>8</v>
      </c>
      <c r="J133" s="35">
        <f>+Tabla15[[#This Row],[Existencia]]*Tabla15[[#This Row],[Costo Unitario ]]</f>
        <v>4153.6000000000004</v>
      </c>
    </row>
    <row r="134" spans="1:10" x14ac:dyDescent="0.25">
      <c r="B134" s="24">
        <v>2096</v>
      </c>
      <c r="C134" s="25">
        <v>45296</v>
      </c>
      <c r="D134" s="25">
        <f>+Tabla15[[#This Row],[Fecha de Adquisición]]</f>
        <v>45296</v>
      </c>
      <c r="E134" s="5" t="s">
        <v>74</v>
      </c>
      <c r="F134" s="6" t="s">
        <v>138</v>
      </c>
      <c r="G134" s="5" t="s">
        <v>15</v>
      </c>
      <c r="H134" s="7">
        <v>17.31062068965517</v>
      </c>
      <c r="I134" s="34">
        <v>2010</v>
      </c>
      <c r="J134" s="35">
        <f>+Tabla15[[#This Row],[Existencia]]*Tabla15[[#This Row],[Costo Unitario ]]</f>
        <v>34794.347586206895</v>
      </c>
    </row>
    <row r="135" spans="1:10" ht="30" x14ac:dyDescent="0.25">
      <c r="B135" s="24">
        <v>2103</v>
      </c>
      <c r="C135" s="25">
        <v>45498</v>
      </c>
      <c r="D135" s="25">
        <f>+Tabla15[[#This Row],[Fecha de Adquisición]]</f>
        <v>45498</v>
      </c>
      <c r="E135" s="5" t="s">
        <v>74</v>
      </c>
      <c r="F135" s="6" t="s">
        <v>139</v>
      </c>
      <c r="G135" s="5" t="s">
        <v>15</v>
      </c>
      <c r="H135" s="7">
        <v>957.875</v>
      </c>
      <c r="I135" s="34">
        <v>0</v>
      </c>
      <c r="J135" s="35">
        <f>+Tabla15[[#This Row],[Existencia]]*Tabla15[[#This Row],[Costo Unitario ]]</f>
        <v>0</v>
      </c>
    </row>
    <row r="136" spans="1:10" ht="30" x14ac:dyDescent="0.25">
      <c r="B136" s="24">
        <v>2104</v>
      </c>
      <c r="C136" s="25">
        <v>45502</v>
      </c>
      <c r="D136" s="25">
        <f>+Tabla15[[#This Row],[Fecha de Adquisición]]</f>
        <v>45502</v>
      </c>
      <c r="E136" s="5" t="s">
        <v>74</v>
      </c>
      <c r="F136" s="6" t="s">
        <v>140</v>
      </c>
      <c r="G136" s="5" t="s">
        <v>15</v>
      </c>
      <c r="H136" s="7">
        <v>855</v>
      </c>
      <c r="I136" s="34">
        <v>2</v>
      </c>
      <c r="J136" s="35">
        <f>+Tabla15[[#This Row],[Existencia]]*Tabla15[[#This Row],[Costo Unitario ]]</f>
        <v>1710</v>
      </c>
    </row>
    <row r="137" spans="1:10" s="42" customFormat="1" ht="60" customHeight="1" x14ac:dyDescent="0.25">
      <c r="A137" s="41"/>
      <c r="B137" s="24">
        <v>2105</v>
      </c>
      <c r="C137" s="25">
        <v>44659</v>
      </c>
      <c r="D137" s="25">
        <f>+Tabla15[[#This Row],[Fecha de Adquisición]]</f>
        <v>44659</v>
      </c>
      <c r="E137" s="5" t="s">
        <v>74</v>
      </c>
      <c r="F137" s="6" t="s">
        <v>141</v>
      </c>
      <c r="G137" s="5" t="s">
        <v>15</v>
      </c>
      <c r="H137" s="7">
        <v>193.69698412698409</v>
      </c>
      <c r="I137" s="34">
        <v>0</v>
      </c>
      <c r="J137" s="35">
        <f>+Tabla15[[#This Row],[Existencia]]*Tabla15[[#This Row],[Costo Unitario ]]</f>
        <v>0</v>
      </c>
    </row>
    <row r="138" spans="1:10" x14ac:dyDescent="0.25">
      <c r="B138" s="24">
        <v>2106</v>
      </c>
      <c r="C138" s="25">
        <v>44659</v>
      </c>
      <c r="D138" s="25">
        <f>+Tabla15[[#This Row],[Fecha de Adquisición]]</f>
        <v>44659</v>
      </c>
      <c r="E138" s="5" t="s">
        <v>74</v>
      </c>
      <c r="F138" s="6" t="s">
        <v>142</v>
      </c>
      <c r="G138" s="5" t="s">
        <v>15</v>
      </c>
      <c r="H138" s="7">
        <v>9.6760000000000002</v>
      </c>
      <c r="I138" s="34">
        <v>61</v>
      </c>
      <c r="J138" s="35">
        <f>+Tabla15[[#This Row],[Existencia]]*Tabla15[[#This Row],[Costo Unitario ]]</f>
        <v>590.23599999999999</v>
      </c>
    </row>
    <row r="139" spans="1:10" ht="30" x14ac:dyDescent="0.25">
      <c r="B139" s="24">
        <v>2108</v>
      </c>
      <c r="C139" s="25">
        <v>45077</v>
      </c>
      <c r="D139" s="25">
        <f>+Tabla15[[#This Row],[Fecha de Adquisición]]</f>
        <v>45077</v>
      </c>
      <c r="E139" s="5" t="s">
        <v>74</v>
      </c>
      <c r="F139" s="6" t="s">
        <v>143</v>
      </c>
      <c r="G139" s="5" t="s">
        <v>15</v>
      </c>
      <c r="H139" s="7">
        <v>2999.9949999999999</v>
      </c>
      <c r="I139" s="34">
        <v>0</v>
      </c>
      <c r="J139" s="35">
        <f>+Tabla15[[#This Row],[Existencia]]*Tabla15[[#This Row],[Costo Unitario ]]</f>
        <v>0</v>
      </c>
    </row>
    <row r="140" spans="1:10" ht="30" x14ac:dyDescent="0.25">
      <c r="B140" s="24">
        <v>2110</v>
      </c>
      <c r="C140" s="25">
        <v>45175</v>
      </c>
      <c r="D140" s="25">
        <f>+Tabla15[[#This Row],[Fecha de Adquisición]]</f>
        <v>45175</v>
      </c>
      <c r="E140" s="5" t="s">
        <v>74</v>
      </c>
      <c r="F140" s="6" t="s">
        <v>144</v>
      </c>
      <c r="G140" s="5" t="s">
        <v>15</v>
      </c>
      <c r="H140" s="7">
        <v>129.80000000000001</v>
      </c>
      <c r="I140" s="34">
        <v>14</v>
      </c>
      <c r="J140" s="35">
        <f>+Tabla15[[#This Row],[Existencia]]*Tabla15[[#This Row],[Costo Unitario ]]</f>
        <v>1817.2000000000003</v>
      </c>
    </row>
    <row r="141" spans="1:10" ht="30" x14ac:dyDescent="0.25">
      <c r="B141" s="24">
        <v>2111</v>
      </c>
      <c r="C141" s="25">
        <v>45296</v>
      </c>
      <c r="D141" s="25">
        <f>+Tabla15[[#This Row],[Fecha de Adquisición]]</f>
        <v>45296</v>
      </c>
      <c r="E141" s="5" t="s">
        <v>74</v>
      </c>
      <c r="F141" s="6" t="s">
        <v>145</v>
      </c>
      <c r="G141" s="5" t="s">
        <v>15</v>
      </c>
      <c r="H141" s="7">
        <v>53.1</v>
      </c>
      <c r="I141" s="34">
        <v>90</v>
      </c>
      <c r="J141" s="35">
        <f>+Tabla15[[#This Row],[Existencia]]*Tabla15[[#This Row],[Costo Unitario ]]</f>
        <v>4779</v>
      </c>
    </row>
    <row r="142" spans="1:10" ht="30" x14ac:dyDescent="0.25">
      <c r="B142" s="24">
        <v>2112</v>
      </c>
      <c r="C142" s="25">
        <v>44987</v>
      </c>
      <c r="D142" s="25">
        <f>+Tabla15[[#This Row],[Fecha de Adquisición]]</f>
        <v>44987</v>
      </c>
      <c r="E142" s="5" t="s">
        <v>74</v>
      </c>
      <c r="F142" s="6" t="s">
        <v>146</v>
      </c>
      <c r="G142" s="5" t="s">
        <v>15</v>
      </c>
      <c r="H142" s="7">
        <v>58.253684210526323</v>
      </c>
      <c r="I142" s="34">
        <v>41</v>
      </c>
      <c r="J142" s="35">
        <f>+Tabla15[[#This Row],[Existencia]]*Tabla15[[#This Row],[Costo Unitario ]]</f>
        <v>2388.4010526315792</v>
      </c>
    </row>
    <row r="143" spans="1:10" x14ac:dyDescent="0.25">
      <c r="B143" s="24">
        <v>2113</v>
      </c>
      <c r="C143" s="25">
        <v>45296</v>
      </c>
      <c r="D143" s="25">
        <f>+Tabla15[[#This Row],[Fecha de Adquisición]]</f>
        <v>45296</v>
      </c>
      <c r="E143" s="5" t="s">
        <v>74</v>
      </c>
      <c r="F143" s="6" t="s">
        <v>147</v>
      </c>
      <c r="G143" s="5" t="s">
        <v>15</v>
      </c>
      <c r="H143" s="7">
        <v>14.16</v>
      </c>
      <c r="I143" s="34">
        <v>118</v>
      </c>
      <c r="J143" s="35">
        <f>+Tabla15[[#This Row],[Existencia]]*Tabla15[[#This Row],[Costo Unitario ]]</f>
        <v>1670.88</v>
      </c>
    </row>
    <row r="144" spans="1:10" ht="30" x14ac:dyDescent="0.25">
      <c r="B144" s="26">
        <v>2114</v>
      </c>
      <c r="C144" s="27">
        <v>45310</v>
      </c>
      <c r="D144" s="27">
        <f>+Tabla15[[#This Row],[Fecha de Adquisición]]</f>
        <v>45310</v>
      </c>
      <c r="E144" s="5" t="s">
        <v>74</v>
      </c>
      <c r="F144" s="6" t="s">
        <v>148</v>
      </c>
      <c r="G144" s="9" t="s">
        <v>15</v>
      </c>
      <c r="H144" s="10">
        <v>203.5146</v>
      </c>
      <c r="I144" s="34">
        <v>47</v>
      </c>
      <c r="J144" s="40">
        <f>+Tabla15[[#This Row],[Existencia]]*Tabla15[[#This Row],[Costo Unitario ]]</f>
        <v>9565.1862000000001</v>
      </c>
    </row>
    <row r="145" spans="1:10" ht="30" x14ac:dyDescent="0.25">
      <c r="B145" s="24">
        <v>2115</v>
      </c>
      <c r="C145" s="25">
        <v>45310</v>
      </c>
      <c r="D145" s="25">
        <f>+Tabla15[[#This Row],[Fecha de Adquisición]]</f>
        <v>45310</v>
      </c>
      <c r="E145" s="5" t="s">
        <v>74</v>
      </c>
      <c r="F145" s="6" t="s">
        <v>149</v>
      </c>
      <c r="G145" s="5" t="s">
        <v>15</v>
      </c>
      <c r="H145" s="7">
        <v>14.260241666666669</v>
      </c>
      <c r="I145" s="34">
        <v>243</v>
      </c>
      <c r="J145" s="35">
        <f>+Tabla15[[#This Row],[Existencia]]*Tabla15[[#This Row],[Costo Unitario ]]</f>
        <v>3465.2387250000006</v>
      </c>
    </row>
    <row r="146" spans="1:10" ht="30" x14ac:dyDescent="0.25">
      <c r="B146" s="24">
        <v>2116</v>
      </c>
      <c r="C146" s="25">
        <v>45310</v>
      </c>
      <c r="D146" s="25">
        <f>+Tabla15[[#This Row],[Fecha de Adquisición]]</f>
        <v>45310</v>
      </c>
      <c r="E146" s="5" t="s">
        <v>74</v>
      </c>
      <c r="F146" s="6" t="s">
        <v>150</v>
      </c>
      <c r="G146" s="5" t="s">
        <v>15</v>
      </c>
      <c r="H146" s="7">
        <v>13.056699999999999</v>
      </c>
      <c r="I146" s="34">
        <v>216</v>
      </c>
      <c r="J146" s="35">
        <f>+Tabla15[[#This Row],[Existencia]]*Tabla15[[#This Row],[Costo Unitario ]]</f>
        <v>2820.2471999999998</v>
      </c>
    </row>
    <row r="147" spans="1:10" ht="30" x14ac:dyDescent="0.25">
      <c r="B147" s="24">
        <v>2117</v>
      </c>
      <c r="C147" s="25">
        <v>45310</v>
      </c>
      <c r="D147" s="25">
        <f>+Tabla15[[#This Row],[Fecha de Adquisición]]</f>
        <v>45310</v>
      </c>
      <c r="E147" s="5" t="s">
        <v>74</v>
      </c>
      <c r="F147" s="6" t="s">
        <v>151</v>
      </c>
      <c r="G147" s="5" t="s">
        <v>15</v>
      </c>
      <c r="H147" s="7">
        <v>11.9534</v>
      </c>
      <c r="I147" s="34">
        <v>201</v>
      </c>
      <c r="J147" s="35">
        <f>+Tabla15[[#This Row],[Existencia]]*Tabla15[[#This Row],[Costo Unitario ]]</f>
        <v>2402.6334000000002</v>
      </c>
    </row>
    <row r="148" spans="1:10" x14ac:dyDescent="0.25">
      <c r="B148" s="24">
        <v>2118</v>
      </c>
      <c r="C148" s="25">
        <v>44862</v>
      </c>
      <c r="D148" s="25">
        <f>+Tabla15[[#This Row],[Fecha de Adquisición]]</f>
        <v>44862</v>
      </c>
      <c r="E148" s="5" t="s">
        <v>74</v>
      </c>
      <c r="F148" s="6" t="s">
        <v>152</v>
      </c>
      <c r="G148" s="5" t="s">
        <v>15</v>
      </c>
      <c r="H148" s="7">
        <v>16.52</v>
      </c>
      <c r="I148" s="34">
        <v>641</v>
      </c>
      <c r="J148" s="35">
        <f>+Tabla15[[#This Row],[Existencia]]*Tabla15[[#This Row],[Costo Unitario ]]</f>
        <v>10589.32</v>
      </c>
    </row>
    <row r="149" spans="1:10" s="42" customFormat="1" x14ac:dyDescent="0.25">
      <c r="A149" s="41"/>
      <c r="B149" s="24">
        <v>2119</v>
      </c>
      <c r="C149" s="25">
        <v>44951</v>
      </c>
      <c r="D149" s="25">
        <f>+Tabla15[[#This Row],[Fecha de Adquisición]]</f>
        <v>44951</v>
      </c>
      <c r="E149" s="5" t="s">
        <v>74</v>
      </c>
      <c r="F149" s="6" t="s">
        <v>153</v>
      </c>
      <c r="G149" s="5" t="s">
        <v>15</v>
      </c>
      <c r="H149" s="7">
        <v>19.340255932203391</v>
      </c>
      <c r="I149" s="34">
        <v>674</v>
      </c>
      <c r="J149" s="35">
        <f>+Tabla15[[#This Row],[Existencia]]*Tabla15[[#This Row],[Costo Unitario ]]</f>
        <v>13035.332498305086</v>
      </c>
    </row>
    <row r="150" spans="1:10" x14ac:dyDescent="0.25">
      <c r="B150" s="24">
        <v>2120</v>
      </c>
      <c r="C150" s="25">
        <v>44862</v>
      </c>
      <c r="D150" s="25">
        <f>+Tabla15[[#This Row],[Fecha de Adquisición]]</f>
        <v>44862</v>
      </c>
      <c r="E150" s="5" t="s">
        <v>74</v>
      </c>
      <c r="F150" s="6" t="s">
        <v>154</v>
      </c>
      <c r="G150" s="5" t="s">
        <v>15</v>
      </c>
      <c r="H150" s="7">
        <v>16.52</v>
      </c>
      <c r="I150" s="34">
        <v>888</v>
      </c>
      <c r="J150" s="35">
        <f>+Tabla15[[#This Row],[Existencia]]*Tabla15[[#This Row],[Costo Unitario ]]</f>
        <v>14669.76</v>
      </c>
    </row>
    <row r="151" spans="1:10" x14ac:dyDescent="0.25">
      <c r="B151" s="24">
        <v>2121</v>
      </c>
      <c r="C151" s="25">
        <v>44951</v>
      </c>
      <c r="D151" s="25">
        <f>+Tabla15[[#This Row],[Fecha de Adquisición]]</f>
        <v>44951</v>
      </c>
      <c r="E151" s="5" t="s">
        <v>74</v>
      </c>
      <c r="F151" s="6" t="s">
        <v>155</v>
      </c>
      <c r="G151" s="5" t="s">
        <v>15</v>
      </c>
      <c r="H151" s="7">
        <v>19.340207633587781</v>
      </c>
      <c r="I151" s="34">
        <v>294</v>
      </c>
      <c r="J151" s="35">
        <f>+Tabla15[[#This Row],[Existencia]]*Tabla15[[#This Row],[Costo Unitario ]]</f>
        <v>5686.0210442748075</v>
      </c>
    </row>
    <row r="152" spans="1:10" x14ac:dyDescent="0.25">
      <c r="B152" s="24">
        <v>2122</v>
      </c>
      <c r="C152" s="25">
        <v>44862</v>
      </c>
      <c r="D152" s="25">
        <f>+Tabla15[[#This Row],[Fecha de Adquisición]]</f>
        <v>44862</v>
      </c>
      <c r="E152" s="5" t="s">
        <v>74</v>
      </c>
      <c r="F152" s="6" t="s">
        <v>156</v>
      </c>
      <c r="G152" s="5" t="s">
        <v>15</v>
      </c>
      <c r="H152" s="7">
        <v>4.799999999999998</v>
      </c>
      <c r="I152" s="34">
        <v>1337</v>
      </c>
      <c r="J152" s="35">
        <f>+Tabla15[[#This Row],[Existencia]]*Tabla15[[#This Row],[Costo Unitario ]]</f>
        <v>6417.5999999999976</v>
      </c>
    </row>
    <row r="153" spans="1:10" x14ac:dyDescent="0.25">
      <c r="B153" s="24">
        <v>2123</v>
      </c>
      <c r="C153" s="25">
        <v>43896</v>
      </c>
      <c r="D153" s="25">
        <f>+Tabla15[[#This Row],[Fecha de Adquisición]]</f>
        <v>43896</v>
      </c>
      <c r="E153" s="5" t="s">
        <v>74</v>
      </c>
      <c r="F153" s="6" t="s">
        <v>157</v>
      </c>
      <c r="G153" s="5" t="s">
        <v>15</v>
      </c>
      <c r="H153" s="7">
        <v>4.916413043478264</v>
      </c>
      <c r="I153" s="34">
        <v>939</v>
      </c>
      <c r="J153" s="35">
        <f>+Tabla15[[#This Row],[Existencia]]*Tabla15[[#This Row],[Costo Unitario ]]</f>
        <v>4616.5118478260902</v>
      </c>
    </row>
    <row r="154" spans="1:10" ht="30" x14ac:dyDescent="0.25">
      <c r="B154" s="24">
        <v>2124</v>
      </c>
      <c r="C154" s="25">
        <v>45072</v>
      </c>
      <c r="D154" s="25">
        <f>+Tabla15[[#This Row],[Fecha de Adquisición]]</f>
        <v>45072</v>
      </c>
      <c r="E154" s="5" t="s">
        <v>74</v>
      </c>
      <c r="F154" s="6" t="s">
        <v>158</v>
      </c>
      <c r="G154" s="5" t="s">
        <v>15</v>
      </c>
      <c r="H154" s="7">
        <v>132.16</v>
      </c>
      <c r="I154" s="34">
        <v>0</v>
      </c>
      <c r="J154" s="35">
        <f>+Tabla15[[#This Row],[Existencia]]*Tabla15[[#This Row],[Costo Unitario ]]</f>
        <v>0</v>
      </c>
    </row>
    <row r="155" spans="1:10" x14ac:dyDescent="0.25">
      <c r="B155" s="24">
        <v>2125</v>
      </c>
      <c r="C155" s="25">
        <v>45496</v>
      </c>
      <c r="D155" s="25">
        <f>+Tabla15[[#This Row],[Fecha de Adquisición]]</f>
        <v>45496</v>
      </c>
      <c r="E155" s="5" t="s">
        <v>74</v>
      </c>
      <c r="F155" s="6" t="s">
        <v>159</v>
      </c>
      <c r="G155" s="5" t="s">
        <v>15</v>
      </c>
      <c r="H155" s="7">
        <v>106.07004999999999</v>
      </c>
      <c r="I155" s="34">
        <v>0</v>
      </c>
      <c r="J155" s="35">
        <f>+Tabla15[[#This Row],[Existencia]]*Tabla15[[#This Row],[Costo Unitario ]]</f>
        <v>0</v>
      </c>
    </row>
    <row r="156" spans="1:10" ht="45" x14ac:dyDescent="0.25">
      <c r="B156" s="26">
        <v>2126</v>
      </c>
      <c r="C156" s="27">
        <v>45498</v>
      </c>
      <c r="D156" s="27">
        <f>+Tabla15[[#This Row],[Fecha de Adquisición]]</f>
        <v>45498</v>
      </c>
      <c r="E156" s="5" t="s">
        <v>74</v>
      </c>
      <c r="F156" s="6" t="s">
        <v>160</v>
      </c>
      <c r="G156" s="9" t="s">
        <v>15</v>
      </c>
      <c r="H156" s="10">
        <v>116.7965416666667</v>
      </c>
      <c r="I156" s="34">
        <v>50</v>
      </c>
      <c r="J156" s="40">
        <f>+Tabla15[[#This Row],[Existencia]]*Tabla15[[#This Row],[Costo Unitario ]]</f>
        <v>5839.8270833333345</v>
      </c>
    </row>
    <row r="157" spans="1:10" s="39" customFormat="1" x14ac:dyDescent="0.25">
      <c r="A157" s="38"/>
      <c r="B157" s="24">
        <v>2128</v>
      </c>
      <c r="C157" s="25">
        <v>43896</v>
      </c>
      <c r="D157" s="25">
        <f>+Tabla15[[#This Row],[Fecha de Adquisición]]</f>
        <v>43896</v>
      </c>
      <c r="E157" s="5" t="s">
        <v>74</v>
      </c>
      <c r="F157" s="6" t="s">
        <v>161</v>
      </c>
      <c r="G157" s="5" t="s">
        <v>15</v>
      </c>
      <c r="H157" s="7">
        <v>110.2</v>
      </c>
      <c r="I157" s="34">
        <v>302</v>
      </c>
      <c r="J157" s="35">
        <f>+Tabla15[[#This Row],[Existencia]]*Tabla15[[#This Row],[Costo Unitario ]]</f>
        <v>33280.400000000001</v>
      </c>
    </row>
    <row r="158" spans="1:10" s="39" customFormat="1" x14ac:dyDescent="0.25">
      <c r="A158" s="38"/>
      <c r="B158" s="24">
        <v>2129</v>
      </c>
      <c r="C158" s="25">
        <v>45296</v>
      </c>
      <c r="D158" s="25">
        <f>+Tabla15[[#This Row],[Fecha de Adquisición]]</f>
        <v>45296</v>
      </c>
      <c r="E158" s="5" t="s">
        <v>74</v>
      </c>
      <c r="F158" s="6" t="s">
        <v>162</v>
      </c>
      <c r="G158" s="5" t="s">
        <v>15</v>
      </c>
      <c r="H158" s="7">
        <v>301.49</v>
      </c>
      <c r="I158" s="34">
        <v>18</v>
      </c>
      <c r="J158" s="35">
        <f>+Tabla15[[#This Row],[Existencia]]*Tabla15[[#This Row],[Costo Unitario ]]</f>
        <v>5426.82</v>
      </c>
    </row>
    <row r="159" spans="1:10" s="39" customFormat="1" ht="30" x14ac:dyDescent="0.25">
      <c r="A159" s="38"/>
      <c r="B159" s="24">
        <v>2130</v>
      </c>
      <c r="C159" s="25">
        <v>45287</v>
      </c>
      <c r="D159" s="25">
        <f>+Tabla15[[#This Row],[Fecha de Adquisición]]</f>
        <v>45287</v>
      </c>
      <c r="E159" s="5" t="s">
        <v>74</v>
      </c>
      <c r="F159" s="6" t="s">
        <v>163</v>
      </c>
      <c r="G159" s="5" t="s">
        <v>15</v>
      </c>
      <c r="H159" s="7">
        <v>13.0036</v>
      </c>
      <c r="I159" s="34">
        <v>24</v>
      </c>
      <c r="J159" s="35">
        <f>+Tabla15[[#This Row],[Existencia]]*Tabla15[[#This Row],[Costo Unitario ]]</f>
        <v>312.08640000000003</v>
      </c>
    </row>
    <row r="160" spans="1:10" ht="30" x14ac:dyDescent="0.25">
      <c r="B160" s="24">
        <v>2131</v>
      </c>
      <c r="C160" s="25">
        <v>45287</v>
      </c>
      <c r="D160" s="25">
        <f>+Tabla15[[#This Row],[Fecha de Adquisición]]</f>
        <v>45287</v>
      </c>
      <c r="E160" s="5" t="s">
        <v>74</v>
      </c>
      <c r="F160" s="6" t="s">
        <v>164</v>
      </c>
      <c r="G160" s="5" t="s">
        <v>15</v>
      </c>
      <c r="H160" s="7">
        <v>13.0036</v>
      </c>
      <c r="I160" s="34">
        <v>32</v>
      </c>
      <c r="J160" s="35">
        <f>+Tabla15[[#This Row],[Existencia]]*Tabla15[[#This Row],[Costo Unitario ]]</f>
        <v>416.11520000000002</v>
      </c>
    </row>
    <row r="161" spans="1:10" s="39" customFormat="1" ht="30" x14ac:dyDescent="0.25">
      <c r="A161" s="38"/>
      <c r="B161" s="24">
        <v>2132</v>
      </c>
      <c r="C161" s="25">
        <v>45287</v>
      </c>
      <c r="D161" s="25">
        <f>+Tabla15[[#This Row],[Fecha de Adquisición]]</f>
        <v>45287</v>
      </c>
      <c r="E161" s="5" t="s">
        <v>74</v>
      </c>
      <c r="F161" s="6" t="s">
        <v>165</v>
      </c>
      <c r="G161" s="5" t="s">
        <v>15</v>
      </c>
      <c r="H161" s="7">
        <v>13.0036</v>
      </c>
      <c r="I161" s="34">
        <v>63</v>
      </c>
      <c r="J161" s="35">
        <f>+Tabla15[[#This Row],[Existencia]]*Tabla15[[#This Row],[Costo Unitario ]]</f>
        <v>819.22680000000003</v>
      </c>
    </row>
    <row r="162" spans="1:10" s="39" customFormat="1" ht="30" x14ac:dyDescent="0.25">
      <c r="A162" s="38"/>
      <c r="B162" s="24">
        <v>2133</v>
      </c>
      <c r="C162" s="25">
        <v>45287</v>
      </c>
      <c r="D162" s="25">
        <f>+Tabla15[[#This Row],[Fecha de Adquisición]]</f>
        <v>45287</v>
      </c>
      <c r="E162" s="5" t="s">
        <v>74</v>
      </c>
      <c r="F162" s="6" t="s">
        <v>166</v>
      </c>
      <c r="G162" s="5" t="s">
        <v>15</v>
      </c>
      <c r="H162" s="7">
        <v>13.0036</v>
      </c>
      <c r="I162" s="34">
        <v>53</v>
      </c>
      <c r="J162" s="35">
        <f>+Tabla15[[#This Row],[Existencia]]*Tabla15[[#This Row],[Costo Unitario ]]</f>
        <v>689.19080000000008</v>
      </c>
    </row>
    <row r="163" spans="1:10" s="44" customFormat="1" x14ac:dyDescent="0.25">
      <c r="A163" s="43"/>
      <c r="B163" s="24">
        <v>2134</v>
      </c>
      <c r="C163" s="25">
        <v>45296</v>
      </c>
      <c r="D163" s="25">
        <f>+Tabla15[[#This Row],[Fecha de Adquisición]]</f>
        <v>45296</v>
      </c>
      <c r="E163" s="5" t="s">
        <v>74</v>
      </c>
      <c r="F163" s="6" t="s">
        <v>167</v>
      </c>
      <c r="G163" s="5" t="s">
        <v>15</v>
      </c>
      <c r="H163" s="7">
        <v>33.04</v>
      </c>
      <c r="I163" s="34">
        <v>0</v>
      </c>
      <c r="J163" s="35">
        <f>+Tabla15[[#This Row],[Existencia]]*Tabla15[[#This Row],[Costo Unitario ]]</f>
        <v>0</v>
      </c>
    </row>
    <row r="164" spans="1:10" s="44" customFormat="1" ht="30" x14ac:dyDescent="0.25">
      <c r="A164" s="43"/>
      <c r="B164" s="24">
        <v>2135</v>
      </c>
      <c r="C164" s="27" t="s">
        <v>168</v>
      </c>
      <c r="D164" s="27" t="str">
        <f>+Tabla15[[#This Row],[Fecha de Adquisición]]</f>
        <v>Muestras de compra</v>
      </c>
      <c r="E164" s="5" t="s">
        <v>74</v>
      </c>
      <c r="F164" s="6" t="s">
        <v>169</v>
      </c>
      <c r="G164" s="5" t="s">
        <v>15</v>
      </c>
      <c r="H164" s="7">
        <v>95.79</v>
      </c>
      <c r="I164" s="34">
        <v>50</v>
      </c>
      <c r="J164" s="35">
        <f>+Tabla15[[#This Row],[Existencia]]*Tabla15[[#This Row],[Costo Unitario ]]</f>
        <v>4789.5</v>
      </c>
    </row>
    <row r="165" spans="1:10" s="44" customFormat="1" ht="30" x14ac:dyDescent="0.25">
      <c r="A165" s="43"/>
      <c r="B165" s="24">
        <v>2136</v>
      </c>
      <c r="C165" s="25">
        <v>45498</v>
      </c>
      <c r="D165" s="25">
        <f>+Tabla15[[#This Row],[Fecha de Adquisición]]</f>
        <v>45498</v>
      </c>
      <c r="E165" s="5" t="s">
        <v>74</v>
      </c>
      <c r="F165" s="6" t="s">
        <v>170</v>
      </c>
      <c r="G165" s="5" t="s">
        <v>15</v>
      </c>
      <c r="H165" s="7">
        <v>26.373000000000001</v>
      </c>
      <c r="I165" s="34">
        <v>0</v>
      </c>
      <c r="J165" s="35">
        <f>+Tabla15[[#This Row],[Existencia]]*Tabla15[[#This Row],[Costo Unitario ]]</f>
        <v>0</v>
      </c>
    </row>
    <row r="166" spans="1:10" s="44" customFormat="1" x14ac:dyDescent="0.25">
      <c r="A166" s="43"/>
      <c r="B166" s="24">
        <v>2137</v>
      </c>
      <c r="C166" s="25">
        <v>45163</v>
      </c>
      <c r="D166" s="25">
        <f>+Tabla15[[#This Row],[Fecha de Adquisición]]</f>
        <v>45163</v>
      </c>
      <c r="E166" s="5" t="s">
        <v>74</v>
      </c>
      <c r="F166" s="6" t="s">
        <v>171</v>
      </c>
      <c r="G166" s="5" t="s">
        <v>122</v>
      </c>
      <c r="H166" s="7">
        <v>59</v>
      </c>
      <c r="I166" s="34">
        <v>2</v>
      </c>
      <c r="J166" s="35">
        <f>+Tabla15[[#This Row],[Existencia]]*Tabla15[[#This Row],[Costo Unitario ]]</f>
        <v>118</v>
      </c>
    </row>
    <row r="167" spans="1:10" s="44" customFormat="1" ht="30" x14ac:dyDescent="0.25">
      <c r="A167" s="43"/>
      <c r="B167" s="24">
        <v>2138</v>
      </c>
      <c r="C167" s="25">
        <v>45511</v>
      </c>
      <c r="D167" s="25">
        <f>+Tabla15[[#This Row],[Fecha de Adquisición]]</f>
        <v>45511</v>
      </c>
      <c r="E167" s="5" t="s">
        <v>74</v>
      </c>
      <c r="F167" s="6" t="s">
        <v>172</v>
      </c>
      <c r="G167" s="5" t="s">
        <v>15</v>
      </c>
      <c r="H167" s="7">
        <v>14.419600000000001</v>
      </c>
      <c r="I167" s="34">
        <v>0</v>
      </c>
      <c r="J167" s="35">
        <f>+Tabla15[[#This Row],[Existencia]]*Tabla15[[#This Row],[Costo Unitario ]]</f>
        <v>0</v>
      </c>
    </row>
    <row r="168" spans="1:10" s="46" customFormat="1" x14ac:dyDescent="0.25">
      <c r="A168" s="45"/>
      <c r="B168" s="24">
        <v>2140</v>
      </c>
      <c r="C168" s="25">
        <v>45498</v>
      </c>
      <c r="D168" s="25">
        <f>+Tabla15[[#This Row],[Fecha de Adquisición]]</f>
        <v>45498</v>
      </c>
      <c r="E168" s="5" t="s">
        <v>74</v>
      </c>
      <c r="F168" s="6" t="s">
        <v>173</v>
      </c>
      <c r="G168" s="5" t="s">
        <v>15</v>
      </c>
      <c r="H168" s="7">
        <v>750</v>
      </c>
      <c r="I168" s="34">
        <v>2</v>
      </c>
      <c r="J168" s="35">
        <f>+Tabla15[[#This Row],[Existencia]]*Tabla15[[#This Row],[Costo Unitario ]]</f>
        <v>1500</v>
      </c>
    </row>
    <row r="169" spans="1:10" s="46" customFormat="1" x14ac:dyDescent="0.25">
      <c r="A169" s="45"/>
      <c r="B169" s="24">
        <v>2141</v>
      </c>
      <c r="C169" s="25">
        <v>45498</v>
      </c>
      <c r="D169" s="25">
        <f>+Tabla15[[#This Row],[Fecha de Adquisición]]</f>
        <v>45498</v>
      </c>
      <c r="E169" s="5" t="s">
        <v>74</v>
      </c>
      <c r="F169" s="6" t="s">
        <v>174</v>
      </c>
      <c r="G169" s="5" t="s">
        <v>15</v>
      </c>
      <c r="H169" s="7">
        <v>1350</v>
      </c>
      <c r="I169" s="34">
        <v>4</v>
      </c>
      <c r="J169" s="35">
        <f>+Tabla15[[#This Row],[Existencia]]*Tabla15[[#This Row],[Costo Unitario ]]</f>
        <v>5400</v>
      </c>
    </row>
    <row r="170" spans="1:10" s="48" customFormat="1" x14ac:dyDescent="0.25">
      <c r="A170" s="47"/>
      <c r="B170" s="24">
        <v>3123</v>
      </c>
      <c r="C170" s="25">
        <v>44862</v>
      </c>
      <c r="D170" s="25">
        <f>+Tabla15[[#This Row],[Fecha de Adquisición]]</f>
        <v>44862</v>
      </c>
      <c r="E170" s="5" t="s">
        <v>175</v>
      </c>
      <c r="F170" s="6" t="s">
        <v>176</v>
      </c>
      <c r="G170" s="5" t="s">
        <v>15</v>
      </c>
      <c r="H170" s="7">
        <v>49.75</v>
      </c>
      <c r="I170" s="34">
        <v>50</v>
      </c>
      <c r="J170" s="35">
        <f>+Tabla15[[#This Row],[Existencia]]*Tabla15[[#This Row],[Costo Unitario ]]</f>
        <v>2487.5</v>
      </c>
    </row>
    <row r="171" spans="1:10" s="37" customFormat="1" x14ac:dyDescent="0.25">
      <c r="A171" s="36"/>
      <c r="B171" s="24">
        <v>3163</v>
      </c>
      <c r="C171" s="25">
        <v>44862</v>
      </c>
      <c r="D171" s="25">
        <f>+Tabla15[[#This Row],[Fecha de Adquisición]]</f>
        <v>44862</v>
      </c>
      <c r="E171" s="5" t="s">
        <v>175</v>
      </c>
      <c r="F171" s="6" t="s">
        <v>177</v>
      </c>
      <c r="G171" s="5" t="s">
        <v>15</v>
      </c>
      <c r="H171" s="7">
        <v>29.5</v>
      </c>
      <c r="I171" s="34">
        <v>20</v>
      </c>
      <c r="J171" s="35">
        <f>+Tabla15[[#This Row],[Existencia]]*Tabla15[[#This Row],[Costo Unitario ]]</f>
        <v>590</v>
      </c>
    </row>
    <row r="172" spans="1:10" s="37" customFormat="1" x14ac:dyDescent="0.25">
      <c r="A172" s="36"/>
      <c r="B172" s="24">
        <v>3164</v>
      </c>
      <c r="C172" s="25">
        <v>45496</v>
      </c>
      <c r="D172" s="25">
        <f>+Tabla15[[#This Row],[Fecha de Adquisición]]</f>
        <v>45496</v>
      </c>
      <c r="E172" s="5" t="s">
        <v>175</v>
      </c>
      <c r="F172" s="6" t="s">
        <v>178</v>
      </c>
      <c r="G172" s="5" t="s">
        <v>15</v>
      </c>
      <c r="H172" s="7">
        <v>34.81</v>
      </c>
      <c r="I172" s="34">
        <v>16</v>
      </c>
      <c r="J172" s="35">
        <f>+Tabla15[[#This Row],[Existencia]]*Tabla15[[#This Row],[Costo Unitario ]]</f>
        <v>556.96</v>
      </c>
    </row>
    <row r="173" spans="1:10" s="48" customFormat="1" x14ac:dyDescent="0.25">
      <c r="A173" s="47"/>
      <c r="B173" s="24">
        <v>3165</v>
      </c>
      <c r="C173" s="25">
        <v>44862</v>
      </c>
      <c r="D173" s="25">
        <f>+Tabla15[[#This Row],[Fecha de Adquisición]]</f>
        <v>44862</v>
      </c>
      <c r="E173" s="5" t="s">
        <v>175</v>
      </c>
      <c r="F173" s="6" t="s">
        <v>179</v>
      </c>
      <c r="G173" s="5" t="s">
        <v>15</v>
      </c>
      <c r="H173" s="7">
        <v>66.86666666666666</v>
      </c>
      <c r="I173" s="34">
        <v>76</v>
      </c>
      <c r="J173" s="35">
        <f>+Tabla15[[#This Row],[Existencia]]*Tabla15[[#This Row],[Costo Unitario ]]</f>
        <v>5081.8666666666659</v>
      </c>
    </row>
    <row r="174" spans="1:10" s="48" customFormat="1" ht="30" x14ac:dyDescent="0.25">
      <c r="A174" s="47"/>
      <c r="B174" s="24">
        <v>3166</v>
      </c>
      <c r="C174" s="25">
        <v>43335</v>
      </c>
      <c r="D174" s="25">
        <f>+Tabla15[[#This Row],[Fecha de Adquisición]]</f>
        <v>43335</v>
      </c>
      <c r="E174" s="5" t="s">
        <v>175</v>
      </c>
      <c r="F174" s="6" t="s">
        <v>180</v>
      </c>
      <c r="G174" s="5" t="s">
        <v>15</v>
      </c>
      <c r="H174" s="7">
        <v>194</v>
      </c>
      <c r="I174" s="34">
        <v>16</v>
      </c>
      <c r="J174" s="35">
        <f>+Tabla15[[#This Row],[Existencia]]*Tabla15[[#This Row],[Costo Unitario ]]</f>
        <v>3104</v>
      </c>
    </row>
    <row r="175" spans="1:10" ht="30" x14ac:dyDescent="0.25">
      <c r="B175" s="24">
        <v>4001</v>
      </c>
      <c r="C175" s="25">
        <v>45498</v>
      </c>
      <c r="D175" s="25">
        <f>+Tabla15[[#This Row],[Fecha de Adquisición]]</f>
        <v>45498</v>
      </c>
      <c r="E175" s="5" t="s">
        <v>181</v>
      </c>
      <c r="F175" s="6" t="s">
        <v>182</v>
      </c>
      <c r="G175" s="5" t="s">
        <v>183</v>
      </c>
      <c r="H175" s="7">
        <v>125.23</v>
      </c>
      <c r="I175" s="34">
        <v>581</v>
      </c>
      <c r="J175" s="35">
        <f>+Tabla15[[#This Row],[Existencia]]*Tabla15[[#This Row],[Costo Unitario ]]</f>
        <v>72758.63</v>
      </c>
    </row>
    <row r="176" spans="1:10" x14ac:dyDescent="0.25">
      <c r="B176" s="24">
        <v>4002</v>
      </c>
      <c r="C176" s="25">
        <v>45467</v>
      </c>
      <c r="D176" s="25">
        <f>+Tabla15[[#This Row],[Fecha de Adquisición]]</f>
        <v>45467</v>
      </c>
      <c r="E176" s="5" t="s">
        <v>181</v>
      </c>
      <c r="F176" s="6" t="s">
        <v>184</v>
      </c>
      <c r="G176" s="5" t="s">
        <v>15</v>
      </c>
      <c r="H176" s="7">
        <v>81.636344444444447</v>
      </c>
      <c r="I176" s="34">
        <v>159</v>
      </c>
      <c r="J176" s="35">
        <f>+Tabla15[[#This Row],[Existencia]]*Tabla15[[#This Row],[Costo Unitario ]]</f>
        <v>12980.178766666668</v>
      </c>
    </row>
    <row r="177" spans="2:10" x14ac:dyDescent="0.25">
      <c r="B177" s="24">
        <v>4003</v>
      </c>
      <c r="C177" s="25">
        <v>44992</v>
      </c>
      <c r="D177" s="25">
        <f>+Tabla15[[#This Row],[Fecha de Adquisición]]</f>
        <v>44992</v>
      </c>
      <c r="E177" s="5" t="s">
        <v>181</v>
      </c>
      <c r="F177" s="6" t="s">
        <v>185</v>
      </c>
      <c r="G177" s="5" t="s">
        <v>15</v>
      </c>
      <c r="H177" s="7">
        <v>127.44</v>
      </c>
      <c r="I177" s="34">
        <v>184</v>
      </c>
      <c r="J177" s="35">
        <f>+Tabla15[[#This Row],[Existencia]]*Tabla15[[#This Row],[Costo Unitario ]]</f>
        <v>23448.959999999999</v>
      </c>
    </row>
    <row r="178" spans="2:10" x14ac:dyDescent="0.25">
      <c r="B178" s="24">
        <v>4005</v>
      </c>
      <c r="C178" s="25">
        <v>45498</v>
      </c>
      <c r="D178" s="25">
        <f>+Tabla15[[#This Row],[Fecha de Adquisición]]</f>
        <v>45498</v>
      </c>
      <c r="E178" s="5" t="s">
        <v>181</v>
      </c>
      <c r="F178" s="6" t="s">
        <v>186</v>
      </c>
      <c r="G178" s="5" t="s">
        <v>15</v>
      </c>
      <c r="H178" s="7">
        <v>70.400000000000006</v>
      </c>
      <c r="I178" s="34">
        <v>0</v>
      </c>
      <c r="J178" s="35">
        <f>+Tabla15[[#This Row],[Existencia]]*Tabla15[[#This Row],[Costo Unitario ]]</f>
        <v>0</v>
      </c>
    </row>
    <row r="179" spans="2:10" ht="60" x14ac:dyDescent="0.25">
      <c r="B179" s="24">
        <v>4009</v>
      </c>
      <c r="C179" s="25">
        <v>45467</v>
      </c>
      <c r="D179" s="25">
        <f>+Tabla15[[#This Row],[Fecha de Adquisición]]</f>
        <v>45467</v>
      </c>
      <c r="E179" s="5" t="s">
        <v>181</v>
      </c>
      <c r="F179" s="6" t="s">
        <v>187</v>
      </c>
      <c r="G179" s="5" t="s">
        <v>15</v>
      </c>
      <c r="H179" s="7">
        <v>1711.011666666667</v>
      </c>
      <c r="I179" s="34">
        <v>6</v>
      </c>
      <c r="J179" s="35">
        <f>+Tabla15[[#This Row],[Existencia]]*Tabla15[[#This Row],[Costo Unitario ]]</f>
        <v>10266.070000000002</v>
      </c>
    </row>
    <row r="180" spans="2:10" ht="30" x14ac:dyDescent="0.25">
      <c r="B180" s="24">
        <v>4010</v>
      </c>
      <c r="C180" s="25">
        <v>45467</v>
      </c>
      <c r="D180" s="25">
        <f>+Tabla15[[#This Row],[Fecha de Adquisición]]</f>
        <v>45467</v>
      </c>
      <c r="E180" s="5" t="s">
        <v>181</v>
      </c>
      <c r="F180" s="6" t="s">
        <v>188</v>
      </c>
      <c r="G180" s="5" t="s">
        <v>15</v>
      </c>
      <c r="H180" s="7">
        <v>3457.4</v>
      </c>
      <c r="I180" s="34">
        <v>1</v>
      </c>
      <c r="J180" s="35">
        <f>+Tabla15[[#This Row],[Existencia]]*Tabla15[[#This Row],[Costo Unitario ]]</f>
        <v>3457.4</v>
      </c>
    </row>
    <row r="181" spans="2:10" ht="29.25" customHeight="1" x14ac:dyDescent="0.25">
      <c r="B181" s="24">
        <v>4011</v>
      </c>
      <c r="C181" s="25">
        <v>45391</v>
      </c>
      <c r="D181" s="25">
        <f>+Tabla15[[#This Row],[Fecha de Adquisición]]</f>
        <v>45391</v>
      </c>
      <c r="E181" s="5" t="s">
        <v>181</v>
      </c>
      <c r="F181" s="6" t="s">
        <v>189</v>
      </c>
      <c r="G181" s="5" t="s">
        <v>190</v>
      </c>
      <c r="H181" s="7">
        <v>100.3</v>
      </c>
      <c r="I181" s="34">
        <v>75</v>
      </c>
      <c r="J181" s="35">
        <f>+Tabla15[[#This Row],[Existencia]]*Tabla15[[#This Row],[Costo Unitario ]]</f>
        <v>7522.5</v>
      </c>
    </row>
    <row r="182" spans="2:10" x14ac:dyDescent="0.25">
      <c r="B182" s="24">
        <v>4012</v>
      </c>
      <c r="C182" s="25">
        <v>45456</v>
      </c>
      <c r="D182" s="25">
        <f>+Tabla15[[#This Row],[Fecha de Adquisición]]</f>
        <v>45456</v>
      </c>
      <c r="E182" s="5" t="s">
        <v>181</v>
      </c>
      <c r="F182" s="6" t="s">
        <v>191</v>
      </c>
      <c r="G182" s="5" t="s">
        <v>15</v>
      </c>
      <c r="H182" s="7">
        <v>14.145250000000001</v>
      </c>
      <c r="I182" s="34">
        <v>244</v>
      </c>
      <c r="J182" s="35">
        <f>+Tabla15[[#This Row],[Existencia]]*Tabla15[[#This Row],[Costo Unitario ]]</f>
        <v>3451.4410000000003</v>
      </c>
    </row>
    <row r="183" spans="2:10" ht="30" x14ac:dyDescent="0.25">
      <c r="B183" s="24">
        <v>4013</v>
      </c>
      <c r="C183" s="25">
        <v>45504</v>
      </c>
      <c r="D183" s="25">
        <f>+Tabla15[[#This Row],[Fecha de Adquisición]]</f>
        <v>45504</v>
      </c>
      <c r="E183" s="5" t="s">
        <v>181</v>
      </c>
      <c r="F183" s="6" t="s">
        <v>192</v>
      </c>
      <c r="G183" s="5" t="s">
        <v>15</v>
      </c>
      <c r="H183" s="7">
        <v>171.11179999999999</v>
      </c>
      <c r="I183" s="34">
        <v>80</v>
      </c>
      <c r="J183" s="35">
        <f>+Tabla15[[#This Row],[Existencia]]*Tabla15[[#This Row],[Costo Unitario ]]</f>
        <v>13688.944</v>
      </c>
    </row>
    <row r="184" spans="2:10" x14ac:dyDescent="0.25">
      <c r="B184" s="24">
        <v>4014</v>
      </c>
      <c r="C184" s="25"/>
      <c r="D184" s="25">
        <f>+Tabla15[[#This Row],[Fecha de Adquisición]]</f>
        <v>0</v>
      </c>
      <c r="E184" s="5" t="s">
        <v>181</v>
      </c>
      <c r="F184" s="6" t="s">
        <v>193</v>
      </c>
      <c r="G184" s="5" t="s">
        <v>15</v>
      </c>
      <c r="H184" s="7"/>
      <c r="I184" s="34">
        <v>0</v>
      </c>
      <c r="J184" s="35">
        <f>+Tabla15[[#This Row],[Existencia]]*Tabla15[[#This Row],[Costo Unitario ]]</f>
        <v>0</v>
      </c>
    </row>
    <row r="185" spans="2:10" x14ac:dyDescent="0.25">
      <c r="B185" s="24">
        <v>4015</v>
      </c>
      <c r="C185" s="25"/>
      <c r="D185" s="25">
        <f>+Tabla15[[#This Row],[Fecha de Adquisición]]</f>
        <v>0</v>
      </c>
      <c r="E185" s="5"/>
      <c r="F185" s="6"/>
      <c r="G185" s="5"/>
      <c r="H185" s="15"/>
      <c r="I185" s="34">
        <v>0</v>
      </c>
      <c r="J185" s="35">
        <f>+Tabla15[[#This Row],[Existencia]]*Tabla15[[#This Row],[Costo Unitario ]]</f>
        <v>0</v>
      </c>
    </row>
    <row r="186" spans="2:10" x14ac:dyDescent="0.25">
      <c r="B186" s="24">
        <v>4016</v>
      </c>
      <c r="C186" s="25">
        <v>45454</v>
      </c>
      <c r="D186" s="25">
        <f>+Tabla15[[#This Row],[Fecha de Adquisición]]</f>
        <v>45454</v>
      </c>
      <c r="E186" s="5" t="s">
        <v>181</v>
      </c>
      <c r="F186" s="6" t="s">
        <v>194</v>
      </c>
      <c r="G186" s="5" t="s">
        <v>183</v>
      </c>
      <c r="H186" s="7">
        <v>224.2</v>
      </c>
      <c r="I186" s="34">
        <v>38</v>
      </c>
      <c r="J186" s="35">
        <f>+Tabla15[[#This Row],[Existencia]]*Tabla15[[#This Row],[Costo Unitario ]]</f>
        <v>8519.6</v>
      </c>
    </row>
    <row r="187" spans="2:10" ht="30" x14ac:dyDescent="0.25">
      <c r="B187" s="24">
        <v>4017</v>
      </c>
      <c r="C187" s="25">
        <v>45504</v>
      </c>
      <c r="D187" s="25">
        <f>+Tabla15[[#This Row],[Fecha de Adquisición]]</f>
        <v>45504</v>
      </c>
      <c r="E187" s="5" t="s">
        <v>181</v>
      </c>
      <c r="F187" s="6" t="s">
        <v>195</v>
      </c>
      <c r="G187" s="5" t="s">
        <v>15</v>
      </c>
      <c r="H187" s="7">
        <v>201.86850000000001</v>
      </c>
      <c r="I187" s="34">
        <v>114</v>
      </c>
      <c r="J187" s="35">
        <f>+Tabla15[[#This Row],[Existencia]]*Tabla15[[#This Row],[Costo Unitario ]]</f>
        <v>23013.009000000002</v>
      </c>
    </row>
    <row r="188" spans="2:10" ht="42" customHeight="1" x14ac:dyDescent="0.25">
      <c r="B188" s="24">
        <v>4018</v>
      </c>
      <c r="C188" s="25">
        <v>45467</v>
      </c>
      <c r="D188" s="25">
        <f>+Tabla15[[#This Row],[Fecha de Adquisición]]</f>
        <v>45467</v>
      </c>
      <c r="E188" s="5" t="s">
        <v>181</v>
      </c>
      <c r="F188" s="6" t="s">
        <v>196</v>
      </c>
      <c r="G188" s="5" t="s">
        <v>15</v>
      </c>
      <c r="H188" s="7">
        <v>179.0033333333333</v>
      </c>
      <c r="I188" s="34">
        <v>189</v>
      </c>
      <c r="J188" s="35">
        <f>+Tabla15[[#This Row],[Existencia]]*Tabla15[[#This Row],[Costo Unitario ]]</f>
        <v>33831.629999999997</v>
      </c>
    </row>
    <row r="189" spans="2:10" ht="29.25" customHeight="1" x14ac:dyDescent="0.25">
      <c r="B189" s="24">
        <v>4019</v>
      </c>
      <c r="C189" s="25">
        <v>45300</v>
      </c>
      <c r="D189" s="25">
        <f>+Tabla15[[#This Row],[Fecha de Adquisición]]</f>
        <v>45300</v>
      </c>
      <c r="E189" s="5" t="s">
        <v>181</v>
      </c>
      <c r="F189" s="6" t="s">
        <v>197</v>
      </c>
      <c r="G189" s="5" t="s">
        <v>15</v>
      </c>
      <c r="H189" s="7">
        <v>184.2216</v>
      </c>
      <c r="I189" s="34">
        <v>118</v>
      </c>
      <c r="J189" s="35">
        <f>+Tabla15[[#This Row],[Existencia]]*Tabla15[[#This Row],[Costo Unitario ]]</f>
        <v>21738.148799999999</v>
      </c>
    </row>
    <row r="190" spans="2:10" ht="29.25" customHeight="1" x14ac:dyDescent="0.25">
      <c r="B190" s="24">
        <v>4021</v>
      </c>
      <c r="C190" s="25">
        <v>45467</v>
      </c>
      <c r="D190" s="25">
        <f>+Tabla15[[#This Row],[Fecha de Adquisición]]</f>
        <v>45467</v>
      </c>
      <c r="E190" s="5" t="s">
        <v>181</v>
      </c>
      <c r="F190" s="6" t="s">
        <v>198</v>
      </c>
      <c r="G190" s="5" t="s">
        <v>183</v>
      </c>
      <c r="H190" s="7">
        <v>199.02666666666661</v>
      </c>
      <c r="I190" s="34">
        <v>29</v>
      </c>
      <c r="J190" s="35">
        <f>+Tabla15[[#This Row],[Existencia]]*Tabla15[[#This Row],[Costo Unitario ]]</f>
        <v>5771.7733333333317</v>
      </c>
    </row>
    <row r="191" spans="2:10" ht="29.25" customHeight="1" x14ac:dyDescent="0.25">
      <c r="B191" s="24">
        <v>4023</v>
      </c>
      <c r="C191" s="25">
        <v>45456</v>
      </c>
      <c r="D191" s="25">
        <f>+Tabla15[[#This Row],[Fecha de Adquisición]]</f>
        <v>45456</v>
      </c>
      <c r="E191" s="5" t="s">
        <v>181</v>
      </c>
      <c r="F191" s="6" t="s">
        <v>199</v>
      </c>
      <c r="G191" s="5" t="s">
        <v>15</v>
      </c>
      <c r="H191" s="7">
        <v>230.1</v>
      </c>
      <c r="I191" s="34">
        <v>88</v>
      </c>
      <c r="J191" s="35">
        <f>+Tabla15[[#This Row],[Existencia]]*Tabla15[[#This Row],[Costo Unitario ]]</f>
        <v>20248.8</v>
      </c>
    </row>
    <row r="192" spans="2:10" ht="29.25" customHeight="1" x14ac:dyDescent="0.25">
      <c r="B192" s="24">
        <v>4024</v>
      </c>
      <c r="C192" s="25">
        <v>44931</v>
      </c>
      <c r="D192" s="25">
        <f>+Tabla15[[#This Row],[Fecha de Adquisición]]</f>
        <v>44931</v>
      </c>
      <c r="E192" s="5" t="s">
        <v>181</v>
      </c>
      <c r="F192" s="6" t="s">
        <v>200</v>
      </c>
      <c r="G192" s="5" t="s">
        <v>15</v>
      </c>
      <c r="H192" s="7">
        <v>295.78666666666669</v>
      </c>
      <c r="I192" s="34">
        <v>12</v>
      </c>
      <c r="J192" s="35">
        <f>+Tabla15[[#This Row],[Existencia]]*Tabla15[[#This Row],[Costo Unitario ]]</f>
        <v>3549.4400000000005</v>
      </c>
    </row>
    <row r="193" spans="2:10" ht="29.25" customHeight="1" x14ac:dyDescent="0.25">
      <c r="B193" s="24">
        <v>4025</v>
      </c>
      <c r="C193" s="25">
        <v>45175</v>
      </c>
      <c r="D193" s="25">
        <f>+Tabla15[[#This Row],[Fecha de Adquisición]]</f>
        <v>45175</v>
      </c>
      <c r="E193" s="5" t="s">
        <v>181</v>
      </c>
      <c r="F193" s="6" t="s">
        <v>201</v>
      </c>
      <c r="G193" s="5" t="s">
        <v>202</v>
      </c>
      <c r="H193" s="7">
        <v>30.689715686274511</v>
      </c>
      <c r="I193" s="34">
        <v>510</v>
      </c>
      <c r="J193" s="35">
        <f>+Tabla15[[#This Row],[Existencia]]*Tabla15[[#This Row],[Costo Unitario ]]</f>
        <v>15651.755000000001</v>
      </c>
    </row>
    <row r="194" spans="2:10" ht="29.25" customHeight="1" x14ac:dyDescent="0.25">
      <c r="B194" s="24">
        <v>4026</v>
      </c>
      <c r="C194" s="25">
        <v>45454</v>
      </c>
      <c r="D194" s="25">
        <f>+Tabla15[[#This Row],[Fecha de Adquisición]]</f>
        <v>45454</v>
      </c>
      <c r="E194" s="5" t="s">
        <v>181</v>
      </c>
      <c r="F194" s="6" t="s">
        <v>203</v>
      </c>
      <c r="G194" s="5" t="s">
        <v>183</v>
      </c>
      <c r="H194" s="7">
        <v>119.416</v>
      </c>
      <c r="I194" s="34">
        <v>275</v>
      </c>
      <c r="J194" s="35">
        <f>+Tabla15[[#This Row],[Existencia]]*Tabla15[[#This Row],[Costo Unitario ]]</f>
        <v>32839.4</v>
      </c>
    </row>
    <row r="195" spans="2:10" ht="29.25" customHeight="1" x14ac:dyDescent="0.25">
      <c r="B195" s="24">
        <v>4027</v>
      </c>
      <c r="C195" s="25">
        <v>43501</v>
      </c>
      <c r="D195" s="25">
        <f>+Tabla15[[#This Row],[Fecha de Adquisición]]</f>
        <v>43501</v>
      </c>
      <c r="E195" s="5" t="s">
        <v>181</v>
      </c>
      <c r="F195" s="6" t="s">
        <v>204</v>
      </c>
      <c r="G195" s="5" t="s">
        <v>205</v>
      </c>
      <c r="H195" s="7">
        <v>106.2</v>
      </c>
      <c r="I195" s="34">
        <v>29</v>
      </c>
      <c r="J195" s="35">
        <f>+Tabla15[[#This Row],[Existencia]]*Tabla15[[#This Row],[Costo Unitario ]]</f>
        <v>3079.8</v>
      </c>
    </row>
    <row r="196" spans="2:10" ht="30" x14ac:dyDescent="0.25">
      <c r="B196" s="24">
        <v>4028</v>
      </c>
      <c r="C196" s="25">
        <v>45454</v>
      </c>
      <c r="D196" s="25">
        <f>+Tabla15[[#This Row],[Fecha de Adquisición]]</f>
        <v>45454</v>
      </c>
      <c r="E196" s="5" t="s">
        <v>181</v>
      </c>
      <c r="F196" s="6" t="s">
        <v>206</v>
      </c>
      <c r="G196" s="5" t="s">
        <v>183</v>
      </c>
      <c r="H196" s="7">
        <v>103.958</v>
      </c>
      <c r="I196" s="34">
        <v>357</v>
      </c>
      <c r="J196" s="35">
        <f>+Tabla15[[#This Row],[Existencia]]*Tabla15[[#This Row],[Costo Unitario ]]</f>
        <v>37113.006000000001</v>
      </c>
    </row>
    <row r="197" spans="2:10" x14ac:dyDescent="0.25">
      <c r="B197" s="24">
        <v>4029</v>
      </c>
      <c r="C197" s="25">
        <v>45093</v>
      </c>
      <c r="D197" s="25">
        <f>+Tabla15[[#This Row],[Fecha de Adquisición]]</f>
        <v>45093</v>
      </c>
      <c r="E197" s="5" t="s">
        <v>181</v>
      </c>
      <c r="F197" s="6" t="s">
        <v>207</v>
      </c>
      <c r="G197" s="5" t="s">
        <v>183</v>
      </c>
      <c r="H197" s="7">
        <v>616.54999999999995</v>
      </c>
      <c r="I197" s="34">
        <v>31</v>
      </c>
      <c r="J197" s="35">
        <f>+Tabla15[[#This Row],[Existencia]]*Tabla15[[#This Row],[Costo Unitario ]]</f>
        <v>19113.05</v>
      </c>
    </row>
    <row r="198" spans="2:10" ht="30" x14ac:dyDescent="0.25">
      <c r="B198" s="24">
        <v>4031</v>
      </c>
      <c r="C198" s="25">
        <v>45498</v>
      </c>
      <c r="D198" s="25">
        <f>+Tabla15[[#This Row],[Fecha de Adquisición]]</f>
        <v>45498</v>
      </c>
      <c r="E198" s="5" t="s">
        <v>181</v>
      </c>
      <c r="F198" s="6" t="s">
        <v>208</v>
      </c>
      <c r="G198" s="5" t="s">
        <v>183</v>
      </c>
      <c r="H198" s="7">
        <v>138.08753333333331</v>
      </c>
      <c r="I198" s="34">
        <v>282</v>
      </c>
      <c r="J198" s="35">
        <f>+Tabla15[[#This Row],[Existencia]]*Tabla15[[#This Row],[Costo Unitario ]]</f>
        <v>38940.684399999991</v>
      </c>
    </row>
    <row r="199" spans="2:10" ht="30" x14ac:dyDescent="0.25">
      <c r="B199" s="24">
        <v>4032</v>
      </c>
      <c r="C199" s="25">
        <v>45467</v>
      </c>
      <c r="D199" s="25">
        <f>+Tabla15[[#This Row],[Fecha de Adquisición]]</f>
        <v>45467</v>
      </c>
      <c r="E199" s="5" t="s">
        <v>181</v>
      </c>
      <c r="F199" s="6" t="s">
        <v>209</v>
      </c>
      <c r="G199" s="5" t="s">
        <v>183</v>
      </c>
      <c r="H199" s="7">
        <v>579</v>
      </c>
      <c r="I199" s="34">
        <v>84</v>
      </c>
      <c r="J199" s="35">
        <f>+Tabla15[[#This Row],[Existencia]]*Tabla15[[#This Row],[Costo Unitario ]]</f>
        <v>48636</v>
      </c>
    </row>
    <row r="200" spans="2:10" ht="30.75" customHeight="1" x14ac:dyDescent="0.25">
      <c r="B200" s="24">
        <v>4033</v>
      </c>
      <c r="C200" s="25">
        <v>45467</v>
      </c>
      <c r="D200" s="25">
        <f>+Tabla15[[#This Row],[Fecha de Adquisición]]</f>
        <v>45467</v>
      </c>
      <c r="E200" s="5" t="s">
        <v>181</v>
      </c>
      <c r="F200" s="6" t="s">
        <v>210</v>
      </c>
      <c r="G200" s="5" t="s">
        <v>15</v>
      </c>
      <c r="H200" s="7">
        <v>98.007428571428576</v>
      </c>
      <c r="I200" s="34">
        <v>276</v>
      </c>
      <c r="J200" s="35">
        <f>+Tabla15[[#This Row],[Existencia]]*Tabla15[[#This Row],[Costo Unitario ]]</f>
        <v>27050.050285714286</v>
      </c>
    </row>
    <row r="201" spans="2:10" ht="51.75" customHeight="1" x14ac:dyDescent="0.25">
      <c r="B201" s="24">
        <v>4037</v>
      </c>
      <c r="C201" s="25">
        <v>44931</v>
      </c>
      <c r="D201" s="25">
        <f>+Tabla15[[#This Row],[Fecha de Adquisición]]</f>
        <v>44931</v>
      </c>
      <c r="E201" s="5" t="s">
        <v>181</v>
      </c>
      <c r="F201" s="6" t="s">
        <v>211</v>
      </c>
      <c r="G201" s="5" t="s">
        <v>15</v>
      </c>
      <c r="H201" s="7">
        <v>424.8</v>
      </c>
      <c r="I201" s="34">
        <v>2</v>
      </c>
      <c r="J201" s="35">
        <f>+Tabla15[[#This Row],[Existencia]]*Tabla15[[#This Row],[Costo Unitario ]]</f>
        <v>849.6</v>
      </c>
    </row>
    <row r="202" spans="2:10" ht="30.75" customHeight="1" x14ac:dyDescent="0.25">
      <c r="B202" s="24">
        <v>4039</v>
      </c>
      <c r="C202" s="25">
        <v>45467</v>
      </c>
      <c r="D202" s="25">
        <f>+Tabla15[[#This Row],[Fecha de Adquisición]]</f>
        <v>45467</v>
      </c>
      <c r="E202" s="5" t="s">
        <v>181</v>
      </c>
      <c r="F202" s="6" t="s">
        <v>212</v>
      </c>
      <c r="G202" s="5" t="s">
        <v>183</v>
      </c>
      <c r="H202" s="7">
        <v>238</v>
      </c>
      <c r="I202" s="34">
        <v>25</v>
      </c>
      <c r="J202" s="35">
        <f>+Tabla15[[#This Row],[Existencia]]*Tabla15[[#This Row],[Costo Unitario ]]</f>
        <v>5950</v>
      </c>
    </row>
    <row r="203" spans="2:10" ht="41.25" customHeight="1" x14ac:dyDescent="0.25">
      <c r="B203" s="24">
        <v>4042</v>
      </c>
      <c r="C203" s="25">
        <v>45454</v>
      </c>
      <c r="D203" s="25">
        <f>+Tabla15[[#This Row],[Fecha de Adquisición]]</f>
        <v>45454</v>
      </c>
      <c r="E203" s="5" t="s">
        <v>181</v>
      </c>
      <c r="F203" s="6" t="s">
        <v>213</v>
      </c>
      <c r="G203" s="5" t="s">
        <v>183</v>
      </c>
      <c r="H203" s="7">
        <v>64.015000000000001</v>
      </c>
      <c r="I203" s="34">
        <v>810</v>
      </c>
      <c r="J203" s="35">
        <f>+Tabla15[[#This Row],[Existencia]]*Tabla15[[#This Row],[Costo Unitario ]]</f>
        <v>51852.15</v>
      </c>
    </row>
    <row r="204" spans="2:10" x14ac:dyDescent="0.25">
      <c r="B204" s="24">
        <v>4043</v>
      </c>
      <c r="C204" s="25">
        <v>45467</v>
      </c>
      <c r="D204" s="25">
        <f>+Tabla15[[#This Row],[Fecha de Adquisición]]</f>
        <v>45467</v>
      </c>
      <c r="E204" s="5" t="s">
        <v>181</v>
      </c>
      <c r="F204" s="6" t="s">
        <v>214</v>
      </c>
      <c r="G204" s="5" t="s">
        <v>15</v>
      </c>
      <c r="H204" s="7">
        <v>50.74</v>
      </c>
      <c r="I204" s="34">
        <v>152</v>
      </c>
      <c r="J204" s="35">
        <f>+Tabla15[[#This Row],[Existencia]]*Tabla15[[#This Row],[Costo Unitario ]]</f>
        <v>7712.4800000000005</v>
      </c>
    </row>
    <row r="205" spans="2:10" ht="30" x14ac:dyDescent="0.25">
      <c r="B205" s="24">
        <v>4044</v>
      </c>
      <c r="C205" s="25">
        <v>45456</v>
      </c>
      <c r="D205" s="25">
        <f>+Tabla15[[#This Row],[Fecha de Adquisición]]</f>
        <v>45456</v>
      </c>
      <c r="E205" s="5" t="s">
        <v>181</v>
      </c>
      <c r="F205" s="6" t="s">
        <v>215</v>
      </c>
      <c r="G205" s="5" t="s">
        <v>15</v>
      </c>
      <c r="H205" s="7">
        <v>44.816400000000002</v>
      </c>
      <c r="I205" s="34">
        <v>560</v>
      </c>
      <c r="J205" s="35">
        <f>+Tabla15[[#This Row],[Existencia]]*Tabla15[[#This Row],[Costo Unitario ]]</f>
        <v>25097.184000000001</v>
      </c>
    </row>
    <row r="206" spans="2:10" ht="30" x14ac:dyDescent="0.25">
      <c r="B206" s="24">
        <v>4048</v>
      </c>
      <c r="C206" s="25">
        <v>45504</v>
      </c>
      <c r="D206" s="25">
        <f>+Tabla15[[#This Row],[Fecha de Adquisición]]</f>
        <v>45504</v>
      </c>
      <c r="E206" s="5" t="s">
        <v>181</v>
      </c>
      <c r="F206" s="6" t="s">
        <v>216</v>
      </c>
      <c r="G206" s="5" t="s">
        <v>15</v>
      </c>
      <c r="H206" s="7">
        <v>236.18093333333329</v>
      </c>
      <c r="I206" s="34">
        <v>184</v>
      </c>
      <c r="J206" s="35">
        <f>+Tabla15[[#This Row],[Existencia]]*Tabla15[[#This Row],[Costo Unitario ]]</f>
        <v>43457.291733333324</v>
      </c>
    </row>
    <row r="207" spans="2:10" ht="45" x14ac:dyDescent="0.25">
      <c r="B207" s="24">
        <v>4051</v>
      </c>
      <c r="C207" s="25">
        <v>45456</v>
      </c>
      <c r="D207" s="25">
        <f>+Tabla15[[#This Row],[Fecha de Adquisición]]</f>
        <v>45456</v>
      </c>
      <c r="E207" s="5" t="s">
        <v>181</v>
      </c>
      <c r="F207" s="6" t="s">
        <v>217</v>
      </c>
      <c r="G207" s="5" t="s">
        <v>15</v>
      </c>
      <c r="H207" s="7">
        <v>244.85</v>
      </c>
      <c r="I207" s="34">
        <v>84</v>
      </c>
      <c r="J207" s="35">
        <f>+Tabla15[[#This Row],[Existencia]]*Tabla15[[#This Row],[Costo Unitario ]]</f>
        <v>20567.399999999998</v>
      </c>
    </row>
    <row r="208" spans="2:10" ht="30" x14ac:dyDescent="0.25">
      <c r="B208" s="24">
        <v>4052</v>
      </c>
      <c r="C208" s="25">
        <v>45450</v>
      </c>
      <c r="D208" s="25">
        <f>+Tabla15[[#This Row],[Fecha de Adquisición]]</f>
        <v>45450</v>
      </c>
      <c r="E208" s="5" t="s">
        <v>181</v>
      </c>
      <c r="F208" s="6" t="s">
        <v>218</v>
      </c>
      <c r="G208" s="5" t="s">
        <v>219</v>
      </c>
      <c r="H208" s="7">
        <v>247.8</v>
      </c>
      <c r="I208" s="34">
        <v>240</v>
      </c>
      <c r="J208" s="35">
        <f>+Tabla15[[#This Row],[Existencia]]*Tabla15[[#This Row],[Costo Unitario ]]</f>
        <v>59472</v>
      </c>
    </row>
    <row r="209" spans="2:10" ht="30" x14ac:dyDescent="0.25">
      <c r="B209" s="24">
        <v>4054</v>
      </c>
      <c r="C209" s="25">
        <v>45450</v>
      </c>
      <c r="D209" s="25">
        <f>+Tabla15[[#This Row],[Fecha de Adquisición]]</f>
        <v>45450</v>
      </c>
      <c r="E209" s="5" t="s">
        <v>181</v>
      </c>
      <c r="F209" s="6" t="s">
        <v>220</v>
      </c>
      <c r="G209" s="5" t="s">
        <v>219</v>
      </c>
      <c r="H209" s="7">
        <v>485.57</v>
      </c>
      <c r="I209" s="34">
        <v>1065</v>
      </c>
      <c r="J209" s="35">
        <f>+Tabla15[[#This Row],[Existencia]]*Tabla15[[#This Row],[Costo Unitario ]]</f>
        <v>517132.05</v>
      </c>
    </row>
    <row r="210" spans="2:10" ht="48" customHeight="1" x14ac:dyDescent="0.25">
      <c r="B210" s="24">
        <v>4056</v>
      </c>
      <c r="C210" s="25">
        <v>45467</v>
      </c>
      <c r="D210" s="25">
        <f>+Tabla15[[#This Row],[Fecha de Adquisición]]</f>
        <v>45467</v>
      </c>
      <c r="E210" s="5" t="s">
        <v>181</v>
      </c>
      <c r="F210" s="6" t="s">
        <v>221</v>
      </c>
      <c r="G210" s="5" t="s">
        <v>15</v>
      </c>
      <c r="H210" s="7">
        <v>118</v>
      </c>
      <c r="I210" s="34">
        <v>45</v>
      </c>
      <c r="J210" s="35">
        <f>+Tabla15[[#This Row],[Existencia]]*Tabla15[[#This Row],[Costo Unitario ]]</f>
        <v>5310</v>
      </c>
    </row>
    <row r="211" spans="2:10" x14ac:dyDescent="0.25">
      <c r="B211" s="24">
        <v>4062</v>
      </c>
      <c r="C211" s="25">
        <v>45504</v>
      </c>
      <c r="D211" s="25">
        <f>+Tabla15[[#This Row],[Fecha de Adquisición]]</f>
        <v>45504</v>
      </c>
      <c r="E211" s="5" t="s">
        <v>181</v>
      </c>
      <c r="F211" s="6" t="s">
        <v>222</v>
      </c>
      <c r="G211" s="5" t="s">
        <v>15</v>
      </c>
      <c r="H211" s="7">
        <v>233.345</v>
      </c>
      <c r="I211" s="34">
        <v>59</v>
      </c>
      <c r="J211" s="35">
        <f>+Tabla15[[#This Row],[Existencia]]*Tabla15[[#This Row],[Costo Unitario ]]</f>
        <v>13767.355</v>
      </c>
    </row>
    <row r="212" spans="2:10" ht="30" x14ac:dyDescent="0.25">
      <c r="B212" s="24">
        <v>4063</v>
      </c>
      <c r="C212" s="25">
        <v>45456</v>
      </c>
      <c r="D212" s="25">
        <f>+Tabla15[[#This Row],[Fecha de Adquisición]]</f>
        <v>45456</v>
      </c>
      <c r="E212" s="5" t="s">
        <v>181</v>
      </c>
      <c r="F212" s="6" t="s">
        <v>223</v>
      </c>
      <c r="G212" s="5" t="s">
        <v>15</v>
      </c>
      <c r="H212" s="7">
        <v>106.2</v>
      </c>
      <c r="I212" s="34">
        <v>172</v>
      </c>
      <c r="J212" s="35">
        <f>+Tabla15[[#This Row],[Existencia]]*Tabla15[[#This Row],[Costo Unitario ]]</f>
        <v>18266.400000000001</v>
      </c>
    </row>
    <row r="213" spans="2:10" x14ac:dyDescent="0.25">
      <c r="B213" s="24">
        <v>4064</v>
      </c>
      <c r="C213" s="25">
        <v>45454</v>
      </c>
      <c r="D213" s="25">
        <f>+Tabla15[[#This Row],[Fecha de Adquisición]]</f>
        <v>45454</v>
      </c>
      <c r="E213" s="5" t="s">
        <v>181</v>
      </c>
      <c r="F213" s="6" t="s">
        <v>224</v>
      </c>
      <c r="G213" s="5" t="s">
        <v>183</v>
      </c>
      <c r="H213" s="7">
        <v>133.73333333333329</v>
      </c>
      <c r="I213" s="34">
        <v>80</v>
      </c>
      <c r="J213" s="35">
        <f>+Tabla15[[#This Row],[Existencia]]*Tabla15[[#This Row],[Costo Unitario ]]</f>
        <v>10698.666666666664</v>
      </c>
    </row>
    <row r="214" spans="2:10" ht="12" customHeight="1" x14ac:dyDescent="0.25">
      <c r="B214" s="24">
        <v>4065</v>
      </c>
      <c r="C214" s="25">
        <v>43948</v>
      </c>
      <c r="D214" s="25">
        <f>+Tabla15[[#This Row],[Fecha de Adquisición]]</f>
        <v>43948</v>
      </c>
      <c r="E214" s="5" t="s">
        <v>181</v>
      </c>
      <c r="F214" s="6" t="s">
        <v>225</v>
      </c>
      <c r="G214" s="5" t="s">
        <v>15</v>
      </c>
      <c r="H214" s="7">
        <v>89.68</v>
      </c>
      <c r="I214" s="34">
        <v>596</v>
      </c>
      <c r="J214" s="35">
        <f>+Tabla15[[#This Row],[Existencia]]*Tabla15[[#This Row],[Costo Unitario ]]</f>
        <v>53449.280000000006</v>
      </c>
    </row>
    <row r="215" spans="2:10" x14ac:dyDescent="0.25">
      <c r="B215" s="24">
        <v>4066</v>
      </c>
      <c r="C215" s="25">
        <v>45504</v>
      </c>
      <c r="D215" s="25">
        <f>+Tabla15[[#This Row],[Fecha de Adquisición]]</f>
        <v>45504</v>
      </c>
      <c r="E215" s="5" t="s">
        <v>181</v>
      </c>
      <c r="F215" s="6" t="s">
        <v>226</v>
      </c>
      <c r="G215" s="5" t="s">
        <v>15</v>
      </c>
      <c r="H215" s="7">
        <v>201.30799999999999</v>
      </c>
      <c r="I215" s="34">
        <v>216</v>
      </c>
      <c r="J215" s="35">
        <f>+Tabla15[[#This Row],[Existencia]]*Tabla15[[#This Row],[Costo Unitario ]]</f>
        <v>43482.527999999998</v>
      </c>
    </row>
    <row r="216" spans="2:10" x14ac:dyDescent="0.25">
      <c r="B216" s="24">
        <v>4067</v>
      </c>
      <c r="C216" s="25"/>
      <c r="D216" s="25">
        <f>+Tabla15[[#This Row],[Fecha de Adquisición]]</f>
        <v>0</v>
      </c>
      <c r="E216" s="5"/>
      <c r="F216" s="6"/>
      <c r="G216" s="5"/>
      <c r="H216" s="15"/>
      <c r="I216" s="34">
        <v>0</v>
      </c>
      <c r="J216" s="35">
        <f>+Tabla15[[#This Row],[Existencia]]*Tabla15[[#This Row],[Costo Unitario ]]</f>
        <v>0</v>
      </c>
    </row>
    <row r="217" spans="2:10" ht="45" x14ac:dyDescent="0.25">
      <c r="B217" s="24">
        <v>4069</v>
      </c>
      <c r="C217" s="25">
        <v>45467</v>
      </c>
      <c r="D217" s="25">
        <f>+Tabla15[[#This Row],[Fecha de Adquisición]]</f>
        <v>45467</v>
      </c>
      <c r="E217" s="5" t="s">
        <v>181</v>
      </c>
      <c r="F217" s="6" t="s">
        <v>227</v>
      </c>
      <c r="G217" s="5" t="s">
        <v>228</v>
      </c>
      <c r="H217" s="7">
        <v>63.766940964052289</v>
      </c>
      <c r="I217" s="34">
        <v>604</v>
      </c>
      <c r="J217" s="35">
        <f>+Tabla15[[#This Row],[Existencia]]*Tabla15[[#This Row],[Costo Unitario ]]</f>
        <v>38515.232342287585</v>
      </c>
    </row>
    <row r="218" spans="2:10" x14ac:dyDescent="0.25">
      <c r="B218" s="24">
        <v>4073</v>
      </c>
      <c r="C218" s="25">
        <v>45467</v>
      </c>
      <c r="D218" s="25">
        <f>+Tabla15[[#This Row],[Fecha de Adquisición]]</f>
        <v>45467</v>
      </c>
      <c r="E218" s="5" t="s">
        <v>181</v>
      </c>
      <c r="F218" s="6" t="s">
        <v>229</v>
      </c>
      <c r="G218" s="5" t="s">
        <v>183</v>
      </c>
      <c r="H218" s="7">
        <v>129.80000000000001</v>
      </c>
      <c r="I218" s="34">
        <v>72</v>
      </c>
      <c r="J218" s="35">
        <f>+Tabla15[[#This Row],[Existencia]]*Tabla15[[#This Row],[Costo Unitario ]]</f>
        <v>9345.6</v>
      </c>
    </row>
    <row r="219" spans="2:10" x14ac:dyDescent="0.25">
      <c r="B219" s="24">
        <v>4077</v>
      </c>
      <c r="C219" s="25">
        <v>45467</v>
      </c>
      <c r="D219" s="25">
        <f>+Tabla15[[#This Row],[Fecha de Adquisición]]</f>
        <v>45467</v>
      </c>
      <c r="E219" s="5" t="s">
        <v>181</v>
      </c>
      <c r="F219" s="6" t="s">
        <v>230</v>
      </c>
      <c r="G219" s="5" t="s">
        <v>15</v>
      </c>
      <c r="H219" s="7">
        <v>10.029999999999999</v>
      </c>
      <c r="I219" s="34">
        <v>296</v>
      </c>
      <c r="J219" s="35">
        <f>+Tabla15[[#This Row],[Existencia]]*Tabla15[[#This Row],[Costo Unitario ]]</f>
        <v>2968.8799999999997</v>
      </c>
    </row>
    <row r="220" spans="2:10" ht="36" customHeight="1" x14ac:dyDescent="0.25">
      <c r="B220" s="24">
        <v>4081</v>
      </c>
      <c r="C220" s="25">
        <v>44931</v>
      </c>
      <c r="D220" s="25">
        <f>+Tabla15[[#This Row],[Fecha de Adquisición]]</f>
        <v>44931</v>
      </c>
      <c r="E220" s="5" t="s">
        <v>181</v>
      </c>
      <c r="F220" s="6" t="s">
        <v>231</v>
      </c>
      <c r="G220" s="5" t="s">
        <v>15</v>
      </c>
      <c r="H220" s="7">
        <v>433.65</v>
      </c>
      <c r="I220" s="34">
        <v>12</v>
      </c>
      <c r="J220" s="35">
        <f>+Tabla15[[#This Row],[Existencia]]*Tabla15[[#This Row],[Costo Unitario ]]</f>
        <v>5203.7999999999993</v>
      </c>
    </row>
    <row r="221" spans="2:10" x14ac:dyDescent="0.25">
      <c r="B221" s="24">
        <v>4083</v>
      </c>
      <c r="C221" s="25">
        <v>45504</v>
      </c>
      <c r="D221" s="25">
        <f>+Tabla15[[#This Row],[Fecha de Adquisición]]</f>
        <v>45504</v>
      </c>
      <c r="E221" s="5" t="s">
        <v>181</v>
      </c>
      <c r="F221" s="6" t="s">
        <v>232</v>
      </c>
      <c r="G221" s="5" t="s">
        <v>15</v>
      </c>
      <c r="H221" s="7">
        <v>72.292708333333337</v>
      </c>
      <c r="I221" s="34">
        <v>174</v>
      </c>
      <c r="J221" s="35">
        <f>+Tabla15[[#This Row],[Existencia]]*Tabla15[[#This Row],[Costo Unitario ]]</f>
        <v>12578.931250000001</v>
      </c>
    </row>
    <row r="222" spans="2:10" ht="30" x14ac:dyDescent="0.25">
      <c r="B222" s="24">
        <v>4084</v>
      </c>
      <c r="C222" s="25">
        <v>45313</v>
      </c>
      <c r="D222" s="25">
        <f>+Tabla15[[#This Row],[Fecha de Adquisición]]</f>
        <v>45313</v>
      </c>
      <c r="E222" s="5" t="s">
        <v>181</v>
      </c>
      <c r="F222" s="6" t="s">
        <v>233</v>
      </c>
      <c r="G222" s="5" t="s">
        <v>183</v>
      </c>
      <c r="H222" s="7">
        <v>1005.73</v>
      </c>
      <c r="I222" s="34">
        <v>17</v>
      </c>
      <c r="J222" s="35">
        <f>+Tabla15[[#This Row],[Existencia]]*Tabla15[[#This Row],[Costo Unitario ]]</f>
        <v>17097.41</v>
      </c>
    </row>
    <row r="223" spans="2:10" x14ac:dyDescent="0.25">
      <c r="B223" s="24">
        <v>4085</v>
      </c>
      <c r="C223" s="25"/>
      <c r="D223" s="25">
        <f>+Tabla15[[#This Row],[Fecha de Adquisición]]</f>
        <v>0</v>
      </c>
      <c r="E223" s="5" t="s">
        <v>181</v>
      </c>
      <c r="F223" s="6" t="s">
        <v>234</v>
      </c>
      <c r="G223" s="5" t="s">
        <v>15</v>
      </c>
      <c r="H223" s="7">
        <v>2869.12</v>
      </c>
      <c r="I223" s="34">
        <v>0</v>
      </c>
      <c r="J223" s="35">
        <f>+Tabla15[[#This Row],[Existencia]]*Tabla15[[#This Row],[Costo Unitario ]]</f>
        <v>0</v>
      </c>
    </row>
    <row r="224" spans="2:10" x14ac:dyDescent="0.25">
      <c r="B224" s="24">
        <v>4087</v>
      </c>
      <c r="C224" s="25">
        <v>44931</v>
      </c>
      <c r="D224" s="25">
        <f>+Tabla15[[#This Row],[Fecha de Adquisición]]</f>
        <v>44931</v>
      </c>
      <c r="E224" s="5" t="s">
        <v>181</v>
      </c>
      <c r="F224" s="6" t="s">
        <v>235</v>
      </c>
      <c r="G224" s="5" t="s">
        <v>205</v>
      </c>
      <c r="H224" s="7">
        <v>139.6333333333333</v>
      </c>
      <c r="I224" s="34">
        <v>155</v>
      </c>
      <c r="J224" s="35">
        <f>+Tabla15[[#This Row],[Existencia]]*Tabla15[[#This Row],[Costo Unitario ]]</f>
        <v>21643.166666666661</v>
      </c>
    </row>
    <row r="225" spans="1:31" x14ac:dyDescent="0.25">
      <c r="B225" s="24">
        <v>4090</v>
      </c>
      <c r="C225" s="25">
        <v>45456</v>
      </c>
      <c r="D225" s="25">
        <f>+Tabla15[[#This Row],[Fecha de Adquisición]]</f>
        <v>45456</v>
      </c>
      <c r="E225" s="5" t="s">
        <v>181</v>
      </c>
      <c r="F225" s="6" t="s">
        <v>236</v>
      </c>
      <c r="G225" s="5" t="s">
        <v>15</v>
      </c>
      <c r="H225" s="7">
        <v>1046.0225</v>
      </c>
      <c r="I225" s="34">
        <v>4</v>
      </c>
      <c r="J225" s="35">
        <f>+Tabla15[[#This Row],[Existencia]]*Tabla15[[#This Row],[Costo Unitario ]]</f>
        <v>4184.09</v>
      </c>
    </row>
    <row r="226" spans="1:31" x14ac:dyDescent="0.25">
      <c r="B226" s="24">
        <v>4091</v>
      </c>
      <c r="C226" s="25">
        <v>44410</v>
      </c>
      <c r="D226" s="25">
        <f>+Tabla15[[#This Row],[Fecha de Adquisición]]</f>
        <v>44410</v>
      </c>
      <c r="E226" s="5" t="s">
        <v>181</v>
      </c>
      <c r="F226" s="6" t="s">
        <v>237</v>
      </c>
      <c r="G226" s="5" t="s">
        <v>15</v>
      </c>
      <c r="H226" s="7">
        <v>413</v>
      </c>
      <c r="I226" s="34">
        <v>1400</v>
      </c>
      <c r="J226" s="35">
        <f>+Tabla15[[#This Row],[Existencia]]*Tabla15[[#This Row],[Costo Unitario ]]</f>
        <v>578200</v>
      </c>
    </row>
    <row r="227" spans="1:31" ht="27" customHeight="1" x14ac:dyDescent="0.25">
      <c r="B227" s="24">
        <v>4092</v>
      </c>
      <c r="C227" s="25">
        <v>45467</v>
      </c>
      <c r="D227" s="25">
        <f>+Tabla15[[#This Row],[Fecha de Adquisición]]</f>
        <v>45467</v>
      </c>
      <c r="E227" s="5" t="s">
        <v>181</v>
      </c>
      <c r="F227" s="6" t="s">
        <v>238</v>
      </c>
      <c r="G227" s="5" t="s">
        <v>183</v>
      </c>
      <c r="H227" s="7">
        <v>455.67666666666668</v>
      </c>
      <c r="I227" s="34">
        <v>100</v>
      </c>
      <c r="J227" s="35">
        <f>+Tabla15[[#This Row],[Existencia]]*Tabla15[[#This Row],[Costo Unitario ]]</f>
        <v>45567.666666666664</v>
      </c>
    </row>
    <row r="228" spans="1:31" ht="30" x14ac:dyDescent="0.25">
      <c r="B228" s="24">
        <v>4093</v>
      </c>
      <c r="C228" s="25">
        <v>44922</v>
      </c>
      <c r="D228" s="25">
        <f>+Tabla15[[#This Row],[Fecha de Adquisición]]</f>
        <v>44922</v>
      </c>
      <c r="E228" s="5" t="s">
        <v>181</v>
      </c>
      <c r="F228" s="6" t="s">
        <v>239</v>
      </c>
      <c r="G228" s="5" t="s">
        <v>183</v>
      </c>
      <c r="H228" s="7">
        <v>382.32000000000022</v>
      </c>
      <c r="I228" s="34">
        <v>131</v>
      </c>
      <c r="J228" s="35">
        <f>+Tabla15[[#This Row],[Existencia]]*Tabla15[[#This Row],[Costo Unitario ]]</f>
        <v>50083.920000000027</v>
      </c>
    </row>
    <row r="229" spans="1:31" ht="39.75" customHeight="1" x14ac:dyDescent="0.25">
      <c r="B229" s="24">
        <v>4094</v>
      </c>
      <c r="C229" s="25">
        <v>45099</v>
      </c>
      <c r="D229" s="25">
        <f>+Tabla15[[#This Row],[Fecha de Adquisición]]</f>
        <v>45099</v>
      </c>
      <c r="E229" s="5" t="s">
        <v>181</v>
      </c>
      <c r="F229" s="6" t="s">
        <v>240</v>
      </c>
      <c r="G229" s="5" t="s">
        <v>15</v>
      </c>
      <c r="H229" s="7">
        <v>315.64999999999998</v>
      </c>
      <c r="I229" s="34">
        <v>61</v>
      </c>
      <c r="J229" s="35">
        <f>+Tabla15[[#This Row],[Existencia]]*Tabla15[[#This Row],[Costo Unitario ]]</f>
        <v>19254.649999999998</v>
      </c>
    </row>
    <row r="230" spans="1:31" x14ac:dyDescent="0.25">
      <c r="B230" s="24">
        <v>4095</v>
      </c>
      <c r="C230" s="25">
        <v>44410</v>
      </c>
      <c r="D230" s="25">
        <f>+Tabla15[[#This Row],[Fecha de Adquisición]]</f>
        <v>44410</v>
      </c>
      <c r="E230" s="5" t="s">
        <v>181</v>
      </c>
      <c r="F230" s="6" t="s">
        <v>241</v>
      </c>
      <c r="G230" s="5" t="s">
        <v>15</v>
      </c>
      <c r="H230" s="7">
        <v>306.8</v>
      </c>
      <c r="I230" s="34">
        <v>100</v>
      </c>
      <c r="J230" s="35">
        <f>+Tabla15[[#This Row],[Existencia]]*Tabla15[[#This Row],[Costo Unitario ]]</f>
        <v>30680</v>
      </c>
    </row>
    <row r="231" spans="1:31" ht="45" x14ac:dyDescent="0.25">
      <c r="B231" s="24">
        <v>4097</v>
      </c>
      <c r="C231" s="25">
        <v>45093</v>
      </c>
      <c r="D231" s="25">
        <f>+Tabla15[[#This Row],[Fecha de Adquisición]]</f>
        <v>45093</v>
      </c>
      <c r="E231" s="5" t="s">
        <v>181</v>
      </c>
      <c r="F231" s="6" t="s">
        <v>242</v>
      </c>
      <c r="G231" s="5" t="s">
        <v>15</v>
      </c>
      <c r="H231" s="7">
        <v>147.5</v>
      </c>
      <c r="I231" s="34">
        <v>44</v>
      </c>
      <c r="J231" s="35">
        <f>+Tabla15[[#This Row],[Existencia]]*Tabla15[[#This Row],[Costo Unitario ]]</f>
        <v>6490</v>
      </c>
    </row>
    <row r="232" spans="1:31" ht="30" x14ac:dyDescent="0.25">
      <c r="B232" s="24">
        <v>4098</v>
      </c>
      <c r="C232" s="25">
        <v>45450</v>
      </c>
      <c r="D232" s="25">
        <f>+Tabla15[[#This Row],[Fecha de Adquisición]]</f>
        <v>45450</v>
      </c>
      <c r="E232" s="5" t="s">
        <v>181</v>
      </c>
      <c r="F232" s="6" t="s">
        <v>243</v>
      </c>
      <c r="G232" s="5" t="s">
        <v>219</v>
      </c>
      <c r="H232" s="7">
        <v>126.85</v>
      </c>
      <c r="I232" s="34">
        <v>130</v>
      </c>
      <c r="J232" s="35">
        <f>+Tabla15[[#This Row],[Existencia]]*Tabla15[[#This Row],[Costo Unitario ]]</f>
        <v>16490.5</v>
      </c>
    </row>
    <row r="233" spans="1:31" ht="45" x14ac:dyDescent="0.25">
      <c r="B233" s="24">
        <v>4099</v>
      </c>
      <c r="C233" s="25">
        <v>45125</v>
      </c>
      <c r="D233" s="25">
        <f>+Tabla15[[#This Row],[Fecha de Adquisición]]</f>
        <v>45125</v>
      </c>
      <c r="E233" s="5" t="s">
        <v>181</v>
      </c>
      <c r="F233" s="6" t="s">
        <v>244</v>
      </c>
      <c r="G233" s="5" t="s">
        <v>15</v>
      </c>
      <c r="H233" s="7">
        <v>423.03</v>
      </c>
      <c r="I233" s="34">
        <v>0</v>
      </c>
      <c r="J233" s="35">
        <f>+Tabla15[[#This Row],[Existencia]]*Tabla15[[#This Row],[Costo Unitario ]]</f>
        <v>0</v>
      </c>
    </row>
    <row r="234" spans="1:31" ht="30" x14ac:dyDescent="0.25">
      <c r="B234" s="24">
        <v>4100</v>
      </c>
      <c r="C234" s="25">
        <v>45456</v>
      </c>
      <c r="D234" s="25">
        <f>+Tabla15[[#This Row],[Fecha de Adquisición]]</f>
        <v>45456</v>
      </c>
      <c r="E234" s="5" t="s">
        <v>181</v>
      </c>
      <c r="F234" s="6" t="s">
        <v>245</v>
      </c>
      <c r="G234" s="5" t="s">
        <v>52</v>
      </c>
      <c r="H234" s="7">
        <v>129.80000000000001</v>
      </c>
      <c r="I234" s="34">
        <v>20</v>
      </c>
      <c r="J234" s="35">
        <f>+Tabla15[[#This Row],[Existencia]]*Tabla15[[#This Row],[Costo Unitario ]]</f>
        <v>2596</v>
      </c>
    </row>
    <row r="235" spans="1:31" ht="30" x14ac:dyDescent="0.25">
      <c r="B235" s="24">
        <v>4101</v>
      </c>
      <c r="C235" s="25">
        <v>45093</v>
      </c>
      <c r="D235" s="25">
        <f>+Tabla15[[#This Row],[Fecha de Adquisición]]</f>
        <v>45093</v>
      </c>
      <c r="E235" s="5" t="s">
        <v>181</v>
      </c>
      <c r="F235" s="6" t="s">
        <v>246</v>
      </c>
      <c r="G235" s="5" t="s">
        <v>15</v>
      </c>
      <c r="H235" s="7">
        <v>44.910869565217389</v>
      </c>
      <c r="I235" s="34">
        <v>134</v>
      </c>
      <c r="J235" s="35">
        <f>+Tabla15[[#This Row],[Existencia]]*Tabla15[[#This Row],[Costo Unitario ]]</f>
        <v>6018.0565217391304</v>
      </c>
    </row>
    <row r="236" spans="1:31" ht="30" x14ac:dyDescent="0.25">
      <c r="B236" s="24">
        <v>4103</v>
      </c>
      <c r="C236" s="25">
        <v>45505</v>
      </c>
      <c r="D236" s="25">
        <f>+Tabla15[[#This Row],[Fecha de Adquisición]]</f>
        <v>45505</v>
      </c>
      <c r="E236" s="5" t="s">
        <v>181</v>
      </c>
      <c r="F236" s="6" t="s">
        <v>247</v>
      </c>
      <c r="G236" s="5" t="s">
        <v>52</v>
      </c>
      <c r="H236" s="7">
        <v>263.14</v>
      </c>
      <c r="I236" s="34">
        <v>85</v>
      </c>
      <c r="J236" s="35">
        <f>+Tabla15[[#This Row],[Existencia]]*Tabla15[[#This Row],[Costo Unitario ]]</f>
        <v>22366.899999999998</v>
      </c>
    </row>
    <row r="237" spans="1:31" ht="45.75" customHeight="1" x14ac:dyDescent="0.25">
      <c r="B237" s="24">
        <v>4111</v>
      </c>
      <c r="C237" s="25">
        <v>45125</v>
      </c>
      <c r="D237" s="25">
        <f>+Tabla15[[#This Row],[Fecha de Adquisición]]</f>
        <v>45125</v>
      </c>
      <c r="E237" s="5" t="s">
        <v>181</v>
      </c>
      <c r="F237" s="6" t="s">
        <v>248</v>
      </c>
      <c r="G237" s="5" t="s">
        <v>15</v>
      </c>
      <c r="H237" s="7">
        <v>372.4375</v>
      </c>
      <c r="I237" s="34">
        <v>29</v>
      </c>
      <c r="J237" s="35">
        <f>+Tabla15[[#This Row],[Existencia]]*Tabla15[[#This Row],[Costo Unitario ]]</f>
        <v>10800.6875</v>
      </c>
    </row>
    <row r="238" spans="1:31" x14ac:dyDescent="0.25">
      <c r="B238" s="24">
        <v>4112</v>
      </c>
      <c r="C238" s="25">
        <v>44931</v>
      </c>
      <c r="D238" s="25">
        <f>+Tabla15[[#This Row],[Fecha de Adquisición]]</f>
        <v>44931</v>
      </c>
      <c r="E238" s="5" t="s">
        <v>181</v>
      </c>
      <c r="F238" s="6" t="s">
        <v>249</v>
      </c>
      <c r="G238" s="5" t="s">
        <v>228</v>
      </c>
      <c r="H238" s="7">
        <v>217.77</v>
      </c>
      <c r="I238" s="34">
        <v>68</v>
      </c>
      <c r="J238" s="35">
        <f>+Tabla15[[#This Row],[Existencia]]*Tabla15[[#This Row],[Costo Unitario ]]</f>
        <v>14808.36</v>
      </c>
    </row>
    <row r="239" spans="1:31" ht="45" x14ac:dyDescent="0.25">
      <c r="B239" s="24">
        <v>4113</v>
      </c>
      <c r="C239" s="25">
        <v>45099</v>
      </c>
      <c r="D239" s="25">
        <f>+Tabla15[[#This Row],[Fecha de Adquisición]]</f>
        <v>45099</v>
      </c>
      <c r="E239" s="5" t="s">
        <v>181</v>
      </c>
      <c r="F239" s="6" t="s">
        <v>250</v>
      </c>
      <c r="G239" s="5" t="s">
        <v>15</v>
      </c>
      <c r="H239" s="7">
        <v>112.1</v>
      </c>
      <c r="I239" s="34">
        <v>108</v>
      </c>
      <c r="J239" s="35">
        <f>+Tabla15[[#This Row],[Existencia]]*Tabla15[[#This Row],[Costo Unitario ]]</f>
        <v>12106.8</v>
      </c>
    </row>
    <row r="240" spans="1:31" s="49" customFormat="1" ht="30" x14ac:dyDescent="0.25">
      <c r="A240" s="14"/>
      <c r="B240" s="24">
        <v>4114</v>
      </c>
      <c r="C240" s="25">
        <v>45454</v>
      </c>
      <c r="D240" s="25">
        <f>+Tabla15[[#This Row],[Fecha de Adquisición]]</f>
        <v>45454</v>
      </c>
      <c r="E240" s="5" t="s">
        <v>181</v>
      </c>
      <c r="F240" s="6" t="s">
        <v>251</v>
      </c>
      <c r="G240" s="5" t="s">
        <v>15</v>
      </c>
      <c r="H240" s="7">
        <v>112</v>
      </c>
      <c r="I240" s="34">
        <v>72</v>
      </c>
      <c r="J240" s="35">
        <f>+Tabla15[[#This Row],[Existencia]]*Tabla15[[#This Row],[Costo Unitario ]]</f>
        <v>8064</v>
      </c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</row>
    <row r="241" spans="1:31" s="49" customFormat="1" ht="31.5" customHeight="1" x14ac:dyDescent="0.25">
      <c r="A241" s="14"/>
      <c r="B241" s="24">
        <v>4115</v>
      </c>
      <c r="C241" s="25">
        <v>45313</v>
      </c>
      <c r="D241" s="25">
        <f>+Tabla15[[#This Row],[Fecha de Adquisición]]</f>
        <v>45313</v>
      </c>
      <c r="E241" s="5" t="s">
        <v>181</v>
      </c>
      <c r="F241" s="11" t="s">
        <v>252</v>
      </c>
      <c r="G241" s="5" t="s">
        <v>183</v>
      </c>
      <c r="H241" s="7">
        <v>1005.74</v>
      </c>
      <c r="I241" s="34">
        <v>28</v>
      </c>
      <c r="J241" s="35">
        <f>+Tabla15[[#This Row],[Existencia]]*Tabla15[[#This Row],[Costo Unitario ]]</f>
        <v>28160.720000000001</v>
      </c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</row>
    <row r="242" spans="1:31" s="49" customFormat="1" ht="30" x14ac:dyDescent="0.25">
      <c r="A242" s="14"/>
      <c r="B242" s="24">
        <v>4116</v>
      </c>
      <c r="C242" s="25">
        <v>45504</v>
      </c>
      <c r="D242" s="25">
        <f>+Tabla15[[#This Row],[Fecha de Adquisición]]</f>
        <v>45504</v>
      </c>
      <c r="E242" s="5" t="s">
        <v>181</v>
      </c>
      <c r="F242" s="6" t="s">
        <v>253</v>
      </c>
      <c r="G242" s="5" t="s">
        <v>15</v>
      </c>
      <c r="H242" s="7">
        <v>106</v>
      </c>
      <c r="I242" s="34">
        <v>97</v>
      </c>
      <c r="J242" s="35">
        <f>+Tabla15[[#This Row],[Existencia]]*Tabla15[[#This Row],[Costo Unitario ]]</f>
        <v>10282</v>
      </c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</row>
    <row r="243" spans="1:31" s="49" customFormat="1" ht="45" x14ac:dyDescent="0.25">
      <c r="A243" s="14"/>
      <c r="B243" s="24">
        <v>4117</v>
      </c>
      <c r="C243" s="25">
        <v>45125</v>
      </c>
      <c r="D243" s="25">
        <f>+Tabla15[[#This Row],[Fecha de Adquisición]]</f>
        <v>45125</v>
      </c>
      <c r="E243" s="5" t="s">
        <v>181</v>
      </c>
      <c r="F243" s="6" t="s">
        <v>254</v>
      </c>
      <c r="G243" s="5" t="s">
        <v>15</v>
      </c>
      <c r="H243" s="7">
        <v>423.03</v>
      </c>
      <c r="I243" s="34">
        <v>12</v>
      </c>
      <c r="J243" s="35">
        <f>+Tabla15[[#This Row],[Existencia]]*Tabla15[[#This Row],[Costo Unitario ]]</f>
        <v>5076.3599999999997</v>
      </c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</row>
    <row r="244" spans="1:31" ht="33.75" customHeight="1" x14ac:dyDescent="0.25">
      <c r="B244" s="24">
        <v>6001</v>
      </c>
      <c r="C244" s="25">
        <v>45350</v>
      </c>
      <c r="D244" s="25">
        <f>+Tabla15[[#This Row],[Fecha de Adquisición]]</f>
        <v>45350</v>
      </c>
      <c r="E244" s="5" t="s">
        <v>255</v>
      </c>
      <c r="F244" s="6" t="s">
        <v>256</v>
      </c>
      <c r="G244" s="5" t="s">
        <v>15</v>
      </c>
      <c r="H244" s="7">
        <v>597.86666666666667</v>
      </c>
      <c r="I244" s="34">
        <v>469</v>
      </c>
      <c r="J244" s="35">
        <f>+Tabla15[[#This Row],[Existencia]]*Tabla15[[#This Row],[Costo Unitario ]]</f>
        <v>280399.46666666667</v>
      </c>
    </row>
    <row r="245" spans="1:31" ht="33.75" customHeight="1" x14ac:dyDescent="0.25">
      <c r="B245" s="24">
        <v>6002</v>
      </c>
      <c r="C245" s="25">
        <v>45310</v>
      </c>
      <c r="D245" s="25">
        <f>+Tabla15[[#This Row],[Fecha de Adquisición]]</f>
        <v>45310</v>
      </c>
      <c r="E245" s="5" t="s">
        <v>255</v>
      </c>
      <c r="F245" s="6" t="s">
        <v>257</v>
      </c>
      <c r="G245" s="5" t="s">
        <v>15</v>
      </c>
      <c r="H245" s="7">
        <v>371.7</v>
      </c>
      <c r="I245" s="34">
        <v>179</v>
      </c>
      <c r="J245" s="35">
        <f>+Tabla15[[#This Row],[Existencia]]*Tabla15[[#This Row],[Costo Unitario ]]</f>
        <v>66534.3</v>
      </c>
    </row>
    <row r="246" spans="1:31" ht="33.75" customHeight="1" x14ac:dyDescent="0.25">
      <c r="B246" s="24">
        <v>6003</v>
      </c>
      <c r="C246" s="25">
        <v>45478</v>
      </c>
      <c r="D246" s="25">
        <f>+Tabla15[[#This Row],[Fecha de Adquisición]]</f>
        <v>45478</v>
      </c>
      <c r="E246" s="5" t="s">
        <v>255</v>
      </c>
      <c r="F246" s="6" t="s">
        <v>258</v>
      </c>
      <c r="G246" s="5" t="s">
        <v>122</v>
      </c>
      <c r="H246" s="7">
        <v>162.4</v>
      </c>
      <c r="I246" s="34">
        <v>256</v>
      </c>
      <c r="J246" s="35">
        <f>+Tabla15[[#This Row],[Existencia]]*Tabla15[[#This Row],[Costo Unitario ]]</f>
        <v>41574.400000000001</v>
      </c>
    </row>
    <row r="247" spans="1:31" ht="33.75" customHeight="1" x14ac:dyDescent="0.25">
      <c r="B247" s="24">
        <v>6004</v>
      </c>
      <c r="C247" s="25">
        <v>45478</v>
      </c>
      <c r="D247" s="25">
        <f>+Tabla15[[#This Row],[Fecha de Adquisición]]</f>
        <v>45478</v>
      </c>
      <c r="E247" s="5" t="s">
        <v>255</v>
      </c>
      <c r="F247" s="6" t="s">
        <v>259</v>
      </c>
      <c r="G247" s="5" t="s">
        <v>122</v>
      </c>
      <c r="H247" s="7">
        <v>265.30360000000002</v>
      </c>
      <c r="I247" s="34">
        <v>996</v>
      </c>
      <c r="J247" s="35">
        <f>+Tabla15[[#This Row],[Existencia]]*Tabla15[[#This Row],[Costo Unitario ]]</f>
        <v>264242.38560000004</v>
      </c>
    </row>
    <row r="248" spans="1:31" ht="51" customHeight="1" x14ac:dyDescent="0.25">
      <c r="B248" s="24">
        <v>7001</v>
      </c>
      <c r="C248" s="25">
        <v>45456</v>
      </c>
      <c r="D248" s="25">
        <f>+Tabla15[[#This Row],[Fecha de Adquisición]]</f>
        <v>45456</v>
      </c>
      <c r="E248" s="5" t="s">
        <v>260</v>
      </c>
      <c r="F248" s="6" t="s">
        <v>261</v>
      </c>
      <c r="G248" s="5" t="s">
        <v>122</v>
      </c>
      <c r="H248" s="7">
        <v>21.79066666666667</v>
      </c>
      <c r="I248" s="34">
        <v>608</v>
      </c>
      <c r="J248" s="35">
        <f>+Tabla15[[#This Row],[Existencia]]*Tabla15[[#This Row],[Costo Unitario ]]</f>
        <v>13248.725333333336</v>
      </c>
    </row>
    <row r="249" spans="1:31" ht="30" x14ac:dyDescent="0.25">
      <c r="B249" s="24">
        <v>7002</v>
      </c>
      <c r="C249" s="25">
        <v>45456</v>
      </c>
      <c r="D249" s="25">
        <f>+Tabla15[[#This Row],[Fecha de Adquisición]]</f>
        <v>45456</v>
      </c>
      <c r="E249" s="5" t="s">
        <v>260</v>
      </c>
      <c r="F249" s="6" t="s">
        <v>262</v>
      </c>
      <c r="G249" s="5" t="s">
        <v>122</v>
      </c>
      <c r="H249" s="7">
        <v>22.065999999999999</v>
      </c>
      <c r="I249" s="34">
        <v>579</v>
      </c>
      <c r="J249" s="35">
        <f>+Tabla15[[#This Row],[Existencia]]*Tabla15[[#This Row],[Costo Unitario ]]</f>
        <v>12776.214</v>
      </c>
    </row>
    <row r="250" spans="1:31" ht="30" x14ac:dyDescent="0.25">
      <c r="B250" s="24">
        <v>7003</v>
      </c>
      <c r="C250" s="25">
        <v>45456</v>
      </c>
      <c r="D250" s="25">
        <f>+Tabla15[[#This Row],[Fecha de Adquisición]]</f>
        <v>45456</v>
      </c>
      <c r="E250" s="5" t="s">
        <v>260</v>
      </c>
      <c r="F250" s="6" t="s">
        <v>263</v>
      </c>
      <c r="G250" s="5" t="s">
        <v>122</v>
      </c>
      <c r="H250" s="7">
        <v>57.377499999999998</v>
      </c>
      <c r="I250" s="34">
        <v>66</v>
      </c>
      <c r="J250" s="35">
        <f>+Tabla15[[#This Row],[Existencia]]*Tabla15[[#This Row],[Costo Unitario ]]</f>
        <v>3786.915</v>
      </c>
    </row>
    <row r="251" spans="1:31" ht="30" x14ac:dyDescent="0.25">
      <c r="B251" s="24">
        <v>7004</v>
      </c>
      <c r="C251" s="25">
        <v>45467</v>
      </c>
      <c r="D251" s="25">
        <f>+Tabla15[[#This Row],[Fecha de Adquisición]]</f>
        <v>45467</v>
      </c>
      <c r="E251" s="5" t="s">
        <v>260</v>
      </c>
      <c r="F251" s="6" t="s">
        <v>264</v>
      </c>
      <c r="G251" s="5" t="s">
        <v>122</v>
      </c>
      <c r="H251" s="7">
        <v>61.98245</v>
      </c>
      <c r="I251" s="34">
        <v>448</v>
      </c>
      <c r="J251" s="35">
        <f>+Tabla15[[#This Row],[Existencia]]*Tabla15[[#This Row],[Costo Unitario ]]</f>
        <v>27768.137600000002</v>
      </c>
    </row>
    <row r="252" spans="1:31" ht="30" x14ac:dyDescent="0.25">
      <c r="B252" s="24">
        <v>7005</v>
      </c>
      <c r="C252" s="25">
        <v>45456</v>
      </c>
      <c r="D252" s="25">
        <f>+Tabla15[[#This Row],[Fecha de Adquisición]]</f>
        <v>45456</v>
      </c>
      <c r="E252" s="5" t="s">
        <v>260</v>
      </c>
      <c r="F252" s="6" t="s">
        <v>265</v>
      </c>
      <c r="G252" s="5" t="s">
        <v>122</v>
      </c>
      <c r="H252" s="7">
        <v>95.957599999999999</v>
      </c>
      <c r="I252" s="34">
        <v>455</v>
      </c>
      <c r="J252" s="35">
        <f>+Tabla15[[#This Row],[Existencia]]*Tabla15[[#This Row],[Costo Unitario ]]</f>
        <v>43660.707999999999</v>
      </c>
    </row>
    <row r="253" spans="1:31" ht="30" x14ac:dyDescent="0.25">
      <c r="B253" s="24">
        <v>7006</v>
      </c>
      <c r="C253" s="25">
        <v>45456</v>
      </c>
      <c r="D253" s="25">
        <f>+Tabla15[[#This Row],[Fecha de Adquisición]]</f>
        <v>45456</v>
      </c>
      <c r="E253" s="5" t="s">
        <v>260</v>
      </c>
      <c r="F253" s="6" t="s">
        <v>266</v>
      </c>
      <c r="G253" s="5" t="s">
        <v>52</v>
      </c>
      <c r="H253" s="7">
        <v>3770.1</v>
      </c>
      <c r="I253" s="34">
        <v>6</v>
      </c>
      <c r="J253" s="35">
        <f>+Tabla15[[#This Row],[Existencia]]*Tabla15[[#This Row],[Costo Unitario ]]</f>
        <v>22620.6</v>
      </c>
    </row>
    <row r="254" spans="1:31" x14ac:dyDescent="0.25">
      <c r="B254" s="24">
        <v>7007</v>
      </c>
      <c r="C254" s="25">
        <v>45505</v>
      </c>
      <c r="D254" s="25">
        <f>+Tabla15[[#This Row],[Fecha de Adquisición]]</f>
        <v>45505</v>
      </c>
      <c r="E254" s="5" t="s">
        <v>260</v>
      </c>
      <c r="F254" s="6" t="s">
        <v>267</v>
      </c>
      <c r="G254" s="5" t="s">
        <v>122</v>
      </c>
      <c r="H254" s="7">
        <v>77.093333333333334</v>
      </c>
      <c r="I254" s="34">
        <v>227</v>
      </c>
      <c r="J254" s="35">
        <f>+Tabla15[[#This Row],[Existencia]]*Tabla15[[#This Row],[Costo Unitario ]]</f>
        <v>17500.186666666668</v>
      </c>
    </row>
    <row r="255" spans="1:31" x14ac:dyDescent="0.25">
      <c r="B255" s="24">
        <v>7008</v>
      </c>
      <c r="C255" s="25">
        <v>45467</v>
      </c>
      <c r="D255" s="25">
        <f>+Tabla15[[#This Row],[Fecha de Adquisición]]</f>
        <v>45467</v>
      </c>
      <c r="E255" s="5" t="s">
        <v>260</v>
      </c>
      <c r="F255" s="6" t="s">
        <v>268</v>
      </c>
      <c r="G255" s="5" t="s">
        <v>122</v>
      </c>
      <c r="H255" s="7">
        <v>49.9435</v>
      </c>
      <c r="I255" s="34">
        <v>835</v>
      </c>
      <c r="J255" s="35">
        <f>+Tabla15[[#This Row],[Existencia]]*Tabla15[[#This Row],[Costo Unitario ]]</f>
        <v>41702.822500000002</v>
      </c>
    </row>
    <row r="256" spans="1:31" x14ac:dyDescent="0.25">
      <c r="B256" s="24">
        <v>7009</v>
      </c>
      <c r="C256" s="25">
        <v>45356</v>
      </c>
      <c r="D256" s="25">
        <f>+Tabla15[[#This Row],[Fecha de Adquisición]]</f>
        <v>45356</v>
      </c>
      <c r="E256" s="5" t="s">
        <v>260</v>
      </c>
      <c r="F256" s="6" t="s">
        <v>269</v>
      </c>
      <c r="G256" s="5" t="s">
        <v>122</v>
      </c>
      <c r="H256" s="7">
        <v>66.31</v>
      </c>
      <c r="I256" s="34">
        <v>1152</v>
      </c>
      <c r="J256" s="35">
        <f>+Tabla15[[#This Row],[Existencia]]*Tabla15[[#This Row],[Costo Unitario ]]</f>
        <v>76389.119999999995</v>
      </c>
    </row>
    <row r="257" spans="1:10" ht="30" x14ac:dyDescent="0.25">
      <c r="B257" s="24">
        <v>7011</v>
      </c>
      <c r="C257" s="25">
        <v>45505</v>
      </c>
      <c r="D257" s="25">
        <f>+Tabla15[[#This Row],[Fecha de Adquisición]]</f>
        <v>45505</v>
      </c>
      <c r="E257" s="5" t="s">
        <v>260</v>
      </c>
      <c r="F257" s="6" t="s">
        <v>270</v>
      </c>
      <c r="G257" s="5" t="s">
        <v>15</v>
      </c>
      <c r="H257" s="7">
        <v>18.88</v>
      </c>
      <c r="I257" s="34">
        <v>6088</v>
      </c>
      <c r="J257" s="35">
        <f>+Tabla15[[#This Row],[Existencia]]*Tabla15[[#This Row],[Costo Unitario ]]</f>
        <v>114941.43999999999</v>
      </c>
    </row>
    <row r="258" spans="1:10" ht="45" x14ac:dyDescent="0.25">
      <c r="B258" s="24">
        <v>7012</v>
      </c>
      <c r="C258" s="25">
        <v>45467</v>
      </c>
      <c r="D258" s="25">
        <f>+Tabla15[[#This Row],[Fecha de Adquisición]]</f>
        <v>45467</v>
      </c>
      <c r="E258" s="5" t="s">
        <v>260</v>
      </c>
      <c r="F258" s="6" t="s">
        <v>271</v>
      </c>
      <c r="G258" s="5" t="s">
        <v>15</v>
      </c>
      <c r="H258" s="7">
        <v>54.03</v>
      </c>
      <c r="I258" s="34">
        <v>19</v>
      </c>
      <c r="J258" s="35">
        <f>+Tabla15[[#This Row],[Existencia]]*Tabla15[[#This Row],[Costo Unitario ]]</f>
        <v>1026.57</v>
      </c>
    </row>
    <row r="259" spans="1:10" ht="25.5" customHeight="1" x14ac:dyDescent="0.25">
      <c r="B259" s="24">
        <v>7013</v>
      </c>
      <c r="C259" s="25">
        <v>43581</v>
      </c>
      <c r="D259" s="25">
        <f>+Tabla15[[#This Row],[Fecha de Adquisición]]</f>
        <v>43581</v>
      </c>
      <c r="E259" s="5" t="s">
        <v>260</v>
      </c>
      <c r="F259" s="6" t="s">
        <v>272</v>
      </c>
      <c r="G259" s="5" t="s">
        <v>82</v>
      </c>
      <c r="H259" s="7">
        <v>50</v>
      </c>
      <c r="I259" s="34">
        <v>690</v>
      </c>
      <c r="J259" s="35">
        <f>+Tabla15[[#This Row],[Existencia]]*Tabla15[[#This Row],[Costo Unitario ]]</f>
        <v>34500</v>
      </c>
    </row>
    <row r="260" spans="1:10" ht="45" x14ac:dyDescent="0.25">
      <c r="B260" s="24">
        <v>7014</v>
      </c>
      <c r="C260" s="25">
        <v>45456</v>
      </c>
      <c r="D260" s="25">
        <f>+Tabla15[[#This Row],[Fecha de Adquisición]]</f>
        <v>45456</v>
      </c>
      <c r="E260" s="5" t="s">
        <v>260</v>
      </c>
      <c r="F260" s="6" t="s">
        <v>273</v>
      </c>
      <c r="G260" s="5" t="s">
        <v>15</v>
      </c>
      <c r="H260" s="7">
        <v>102.05</v>
      </c>
      <c r="I260" s="34">
        <v>1708</v>
      </c>
      <c r="J260" s="35">
        <f>+Tabla15[[#This Row],[Existencia]]*Tabla15[[#This Row],[Costo Unitario ]]</f>
        <v>174301.4</v>
      </c>
    </row>
    <row r="261" spans="1:10" ht="30" x14ac:dyDescent="0.25">
      <c r="B261" s="24">
        <v>7015</v>
      </c>
      <c r="C261" s="25">
        <v>45504</v>
      </c>
      <c r="D261" s="25">
        <f>+Tabla15[[#This Row],[Fecha de Adquisición]]</f>
        <v>45504</v>
      </c>
      <c r="E261" s="5" t="s">
        <v>260</v>
      </c>
      <c r="F261" s="6" t="s">
        <v>274</v>
      </c>
      <c r="G261" s="5" t="s">
        <v>15</v>
      </c>
      <c r="H261" s="7">
        <v>50.78</v>
      </c>
      <c r="I261" s="34">
        <v>144</v>
      </c>
      <c r="J261" s="35">
        <f>+Tabla15[[#This Row],[Existencia]]*Tabla15[[#This Row],[Costo Unitario ]]</f>
        <v>7312.32</v>
      </c>
    </row>
    <row r="262" spans="1:10" ht="28.5" customHeight="1" x14ac:dyDescent="0.25">
      <c r="B262" s="24">
        <v>7016</v>
      </c>
      <c r="C262" s="25">
        <v>45467</v>
      </c>
      <c r="D262" s="25">
        <f>+Tabla15[[#This Row],[Fecha de Adquisición]]</f>
        <v>45467</v>
      </c>
      <c r="E262" s="5" t="s">
        <v>260</v>
      </c>
      <c r="F262" s="6" t="s">
        <v>275</v>
      </c>
      <c r="G262" s="5" t="s">
        <v>15</v>
      </c>
      <c r="H262" s="7">
        <v>61.35</v>
      </c>
      <c r="I262" s="34">
        <v>375</v>
      </c>
      <c r="J262" s="35">
        <f>+Tabla15[[#This Row],[Existencia]]*Tabla15[[#This Row],[Costo Unitario ]]</f>
        <v>23006.25</v>
      </c>
    </row>
    <row r="263" spans="1:10" ht="30" x14ac:dyDescent="0.25">
      <c r="B263" s="24">
        <v>7017</v>
      </c>
      <c r="C263" s="25">
        <v>45100</v>
      </c>
      <c r="D263" s="25">
        <f>+Tabla15[[#This Row],[Fecha de Adquisición]]</f>
        <v>45100</v>
      </c>
      <c r="E263" s="5" t="s">
        <v>260</v>
      </c>
      <c r="F263" s="6" t="s">
        <v>276</v>
      </c>
      <c r="G263" s="5" t="s">
        <v>15</v>
      </c>
      <c r="H263" s="7">
        <v>27.14</v>
      </c>
      <c r="I263" s="34">
        <v>150</v>
      </c>
      <c r="J263" s="35">
        <f>+Tabla15[[#This Row],[Existencia]]*Tabla15[[#This Row],[Costo Unitario ]]</f>
        <v>4071</v>
      </c>
    </row>
    <row r="264" spans="1:10" s="18" customFormat="1" ht="21.75" customHeight="1" x14ac:dyDescent="0.25">
      <c r="A264" s="17"/>
      <c r="B264" s="28" t="s">
        <v>277</v>
      </c>
      <c r="C264" s="29"/>
      <c r="D264" s="29"/>
      <c r="E264" s="29"/>
      <c r="F264" s="30"/>
      <c r="G264" s="29"/>
      <c r="H264" s="31"/>
      <c r="I264" s="32"/>
      <c r="J264" s="33">
        <f>SUBTOTAL(109,Tabla15[] Tabla15[ Valor en RD$ Septiembre ] )</f>
        <v>7350638.3198042661</v>
      </c>
    </row>
    <row r="265" spans="1:10" ht="23.25" customHeight="1" x14ac:dyDescent="0.25">
      <c r="B265" s="16" t="s">
        <v>282</v>
      </c>
    </row>
    <row r="270" spans="1:10" ht="18.75" x14ac:dyDescent="0.25">
      <c r="B270" s="51" t="s">
        <v>283</v>
      </c>
      <c r="C270" s="52"/>
      <c r="D270" s="52"/>
    </row>
    <row r="271" spans="1:10" ht="18.75" x14ac:dyDescent="0.25">
      <c r="B271" s="52" t="s">
        <v>284</v>
      </c>
      <c r="C271" s="52"/>
      <c r="D271" s="52"/>
    </row>
  </sheetData>
  <mergeCells count="3">
    <mergeCell ref="B8:J8"/>
    <mergeCell ref="B9:J9"/>
    <mergeCell ref="B10:J10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Trimestre julio-septiembre 2024</vt:lpstr>
      <vt:lpstr>'Trimestre julio-septiembre 2024'!Área_de_impresión</vt:lpstr>
      <vt:lpstr>'Trimestre julio-septiembre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Del Carmen Silvestre Garcia</dc:creator>
  <cp:lastModifiedBy>Sorayda Isabel Veras Luna</cp:lastModifiedBy>
  <cp:lastPrinted>2024-10-15T15:34:15Z</cp:lastPrinted>
  <dcterms:created xsi:type="dcterms:W3CDTF">2024-10-14T14:04:53Z</dcterms:created>
  <dcterms:modified xsi:type="dcterms:W3CDTF">2024-10-15T15:42:22Z</dcterms:modified>
</cp:coreProperties>
</file>