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Diciembre\Planificación\"/>
    </mc:Choice>
  </mc:AlternateContent>
  <xr:revisionPtr revIDLastSave="0" documentId="8_{DDDCD370-DDB3-4BF0-9442-3787681908E8}" xr6:coauthVersionLast="47" xr6:coauthVersionMax="47" xr10:uidLastSave="{00000000-0000-0000-0000-000000000000}"/>
  <bookViews>
    <workbookView xWindow="-120" yWindow="-120" windowWidth="20730" windowHeight="11160" xr2:uid="{D843D5D0-78D0-4D8B-B169-E77C207A38C1}"/>
  </bookViews>
  <sheets>
    <sheet name="T3-2023" sheetId="1" r:id="rId1"/>
  </sheets>
  <definedNames>
    <definedName name="_xlnm.Print_Titles" localSheetId="0">'T3-2023'!$28:$28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I33" i="1"/>
  <c r="J32" i="1"/>
  <c r="I32" i="1"/>
  <c r="J31" i="1"/>
  <c r="I31" i="1"/>
  <c r="J30" i="1"/>
  <c r="I30" i="1"/>
  <c r="J29" i="1"/>
  <c r="I29" i="1"/>
  <c r="I25" i="1"/>
</calcChain>
</file>

<file path=xl/sharedStrings.xml><?xml version="1.0" encoding="utf-8"?>
<sst xmlns="http://schemas.openxmlformats.org/spreadsheetml/2006/main" count="81" uniqueCount="80">
  <si>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</si>
  <si>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</si>
  <si>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</si>
  <si>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</si>
  <si>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</si>
  <si>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</si>
  <si>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</si>
  <si>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</si>
  <si>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</si>
  <si>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</si>
  <si>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</si>
  <si>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</si>
  <si>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</si>
  <si>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</si>
  <si>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</si>
  <si>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</si>
  <si>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</si>
  <si>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</si>
  <si>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</si>
  <si>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</si>
  <si>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</si>
  <si>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</si>
  <si>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</si>
  <si>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</si>
  <si>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</si>
  <si>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</si>
  <si>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</si>
  <si>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</si>
  <si>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</si>
  <si>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</si>
  <si>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</si>
  <si>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</si>
  <si>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Población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</si>
  <si>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</si>
  <si>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</si>
  <si>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</si>
  <si>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</si>
  <si>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</si>
  <si>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</si>
  <si>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</si>
  <si>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</si>
  <si>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</si>
  <si>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</si>
  <si>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</si>
  <si>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</si>
  <si>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</si>
  <si>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</si>
  <si>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</si>
  <si>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</si>
  <si>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</si>
  <si>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</si>
  <si>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</si>
  <si>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</si>
  <si>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</si>
  <si>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</si>
  <si>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</si>
  <si>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</si>
  <si>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</si>
  <si>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</si>
  <si>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</si>
  <si>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</si>
  <si>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</si>
  <si>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</si>
  <si>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</si>
  <si>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</si>
  <si>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</si>
  <si>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</si>
  <si>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</si>
  <si>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</si>
  <si>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</si>
  <si>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</si>
  <si>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</si>
  <si>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</si>
  <si>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</si>
  <si>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</si>
  <si>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Lorena Valenzuela</t>
  </si>
  <si>
    <t>Directora de Planificación y Desarrollo</t>
  </si>
  <si>
    <t>Se logró en un 104% el acceso al público general a eventos de creaciones y expresiones humanas a traves de recursos plásticos, lingüísticos o sonoros, bienes y servicios de las industrias culturales y reconocimientos al talento
Se logró formar a mas 4,000 personas</t>
  </si>
  <si>
    <t>Trimestre 4</t>
  </si>
  <si>
    <r>
      <rPr>
        <b/>
        <sz val="10.5"/>
        <color theme="1"/>
        <rFont val="Calibri"/>
        <family val="2"/>
        <scheme val="minor"/>
      </rPr>
      <t xml:space="preserve">5849:  </t>
    </r>
    <r>
      <rPr>
        <sz val="10.5"/>
        <color theme="1"/>
        <rFont val="Calibri"/>
        <family val="2"/>
        <scheme val="minor"/>
      </rPr>
      <t xml:space="preserve">
</t>
    </r>
    <r>
      <rPr>
        <b/>
        <sz val="10.5"/>
        <color theme="1"/>
        <rFont val="Calibri"/>
        <family val="2"/>
        <scheme val="minor"/>
      </rPr>
      <t>Causa de desviación física:</t>
    </r>
    <r>
      <rPr>
        <sz val="10.5"/>
        <color theme="1"/>
        <rFont val="Calibri"/>
        <family val="2"/>
        <scheme val="minor"/>
      </rPr>
      <t xml:space="preserve"> La causa de desvío físico se atribuye a complicaciones en el proceso previo y durante la impresión de la revista Aida Cultura, por lo que no pudo correr todos los pasos hasta llegar a la fase de publicación. La misma culminó su etapa de edición y diseño en formato digital. 
</t>
    </r>
    <r>
      <rPr>
        <b/>
        <sz val="10.5"/>
        <color theme="1"/>
        <rFont val="Calibri"/>
        <family val="2"/>
        <scheme val="minor"/>
      </rPr>
      <t>Causa de desviación financiera:</t>
    </r>
    <r>
      <rPr>
        <sz val="10.5"/>
        <color theme="1"/>
        <rFont val="Calibri"/>
        <family val="2"/>
        <scheme val="minor"/>
      </rPr>
      <t xml:space="preserve"> El desvío de fondos se debe a que durante el proceso de diseño, edición, impresión y publicación de la Revista Aida Cultura, no se completó la etapa de impresión, publicación y difusión de la misma, provocando una desviación financiera por la no utilización de la totalidad de los recursos asignados al producto
</t>
    </r>
    <r>
      <rPr>
        <b/>
        <sz val="10.5"/>
        <color theme="1"/>
        <rFont val="Calibri"/>
        <family val="2"/>
        <scheme val="minor"/>
      </rPr>
      <t xml:space="preserve">5851:
Causa de desviación física: </t>
    </r>
    <r>
      <rPr>
        <sz val="10.5"/>
        <color theme="1"/>
        <rFont val="Calibri"/>
        <family val="2"/>
        <scheme val="minor"/>
      </rPr>
      <t xml:space="preserve">La causa de desvío físico se debe a que el jurado anunció desierto el premio nacional anual de música, luego de ponderar las obras participantes recibidas. Estas obras no cumplieron con los requisitos para un premio nacional anual de música, por carecer de orquestación, adolecer de un lenguaje armónico apropiado y por la inexistencia de estructura definida en la elaboración de la composición. 
</t>
    </r>
    <r>
      <rPr>
        <b/>
        <sz val="10.5"/>
        <color theme="1"/>
        <rFont val="Calibri"/>
        <family val="2"/>
        <scheme val="minor"/>
      </rPr>
      <t xml:space="preserve">Causa de desviación financiera: </t>
    </r>
    <r>
      <rPr>
        <sz val="10.5"/>
        <color theme="1"/>
        <rFont val="Calibri"/>
        <family val="2"/>
        <scheme val="minor"/>
      </rPr>
      <t>La causa de desvío financiera se debe a que se realizó un pago pendiente de un premio entregado a finales del trimestre anterior.</t>
    </r>
    <r>
      <rPr>
        <b/>
        <sz val="10.5"/>
        <color theme="1"/>
        <rFont val="Calibri"/>
        <family val="2"/>
        <scheme val="minor"/>
      </rPr>
      <t xml:space="preserve">
7726: 
Causa de desviación física:</t>
    </r>
    <r>
      <rPr>
        <sz val="10.5"/>
        <color theme="1"/>
        <rFont val="Calibri"/>
        <family val="2"/>
        <scheme val="minor"/>
      </rPr>
      <t xml:space="preserve"> La causa de desvío físico positiva se debe a que durante en este último trimestre se inscribieron una mayor cantidad de estudiantes en las escuelas libres del país por un nuevo inicio de año escolar, sobrepasando lo esperando para este período. </t>
    </r>
    <r>
      <rPr>
        <b/>
        <sz val="10.5"/>
        <color theme="1"/>
        <rFont val="Calibri"/>
        <family val="2"/>
        <scheme val="minor"/>
      </rPr>
      <t xml:space="preserve">
Causa de desviación financiera: </t>
    </r>
    <r>
      <rPr>
        <sz val="10.5"/>
        <color theme="1"/>
        <rFont val="Calibri"/>
        <family val="2"/>
        <scheme val="minor"/>
      </rPr>
      <t xml:space="preserve"> La causa del desvío financiero se atribuye a que no se tuvo que incurrir en gastos para la realización de los talleres, se ejecutaron con los recursos humanos internos de la institución sin incurrir a gastos adicionales de materiales ni alimentos. Adicionalmente se realizaron modificaciones presupuestarias que afectaron este producto, por el cual los fondos tuvieron que ser reubicados por la necesidad de efectuar el pago a los ganadores y jurados de los premios anuales, como el "Historia Jose Gabriel Garcia 2022" y la "XXX Bienal Nacional de Artes Visuales 2023", que están establecidas a entregar por ley. </t>
    </r>
    <r>
      <rPr>
        <b/>
        <sz val="10.5"/>
        <color theme="1"/>
        <rFont val="Calibri"/>
        <family val="2"/>
        <scheme val="minor"/>
      </rPr>
      <t xml:space="preserve">
6530:
Causa de desviación física: </t>
    </r>
    <r>
      <rPr>
        <sz val="10.5"/>
        <color theme="1"/>
        <rFont val="Calibri"/>
        <family val="2"/>
        <scheme val="minor"/>
      </rPr>
      <t xml:space="preserve">La FIL se realizó en el mes de agosto, es decir, tercer trimestre del año 2023, por lo que no hubo ejecución física en el último trimestre. En este trimestre 4, se realizó el cierre del proyecto financieramente, se realizaron los pagos pendientes al cierre de los contratos de los proveedores
</t>
    </r>
    <r>
      <rPr>
        <b/>
        <sz val="10.5"/>
        <color theme="1"/>
        <rFont val="Calibri"/>
        <family val="2"/>
        <scheme val="minor"/>
      </rPr>
      <t xml:space="preserve">Causa de desviación financiera:  </t>
    </r>
    <r>
      <rPr>
        <sz val="10.5"/>
        <color theme="1"/>
        <rFont val="Calibri"/>
        <family val="2"/>
        <scheme val="minor"/>
      </rPr>
      <t xml:space="preserve">La causa del desvío financiero al alza se debió a que el presupuesto se vio afectado al tener que incorporar recursos adicionales de recursos humanos y físicos para la construcción y mantenimiento de pabellones debido a la necesidad emergente de hacer frente a los trabajos durante y posterior al evento, especialmente ante las lluvias ocurridas durante y después del evento.
</t>
    </r>
    <r>
      <rPr>
        <b/>
        <sz val="10.5"/>
        <color theme="1"/>
        <rFont val="Calibri"/>
        <family val="2"/>
        <scheme val="minor"/>
      </rPr>
      <t>5850:</t>
    </r>
    <r>
      <rPr>
        <sz val="10.5"/>
        <color theme="1"/>
        <rFont val="Calibri"/>
        <family val="2"/>
        <scheme val="minor"/>
      </rPr>
      <t xml:space="preserve">
</t>
    </r>
    <r>
      <rPr>
        <b/>
        <sz val="10.5"/>
        <color theme="1"/>
        <rFont val="Calibri"/>
        <family val="2"/>
        <scheme val="minor"/>
      </rPr>
      <t>Causa de desviación física:</t>
    </r>
    <r>
      <rPr>
        <sz val="10.5"/>
        <color theme="1"/>
        <rFont val="Calibri"/>
        <family val="2"/>
        <scheme val="minor"/>
      </rPr>
      <t xml:space="preserve"> N/A
</t>
    </r>
    <r>
      <rPr>
        <b/>
        <sz val="10.5"/>
        <color theme="1"/>
        <rFont val="Calibri"/>
        <family val="2"/>
        <scheme val="minor"/>
      </rPr>
      <t xml:space="preserve">Causa de desviación financiera: </t>
    </r>
    <r>
      <rPr>
        <sz val="10.5"/>
        <color theme="1"/>
        <rFont val="Calibri"/>
        <family val="2"/>
        <scheme val="minor"/>
      </rPr>
      <t xml:space="preserve"> La causa del desvío financiero se originó por la compra de materiales de limpieza, desechables, confección de reconocimientos y sellos, material gastable, aires acondicionados, insumos comestibles, mantenimiento de aire acondicionado, electrodomésticos, banderas, arreglos florales, pucheros, coronas fúnebres, y mantenimiento de equipos eléctricos, así como limpieza de pisos de mármol para el Ministerio de Cultura y sus dependencias. Estas adquisiciones buscaban respaldar diversas actividades del ministerio.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</si>
</sst>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5"/>
      <color theme="1"/>
      <name val="Calibri"/>
      <family val="2"/>
      <scheme val="minor"/>
    </font>
    <font>
      <b/>
      <sz val="10.5"/>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0" fillId="0" borderId="0" xfId="0" applyProtection="1">
      <protection locked="0"/>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9" fillId="0" borderId="15" xfId="0" applyFont="1" applyBorder="1" applyAlignment="1">
      <alignment vertical="center"/>
    </xf>
    <xf numFmtId="0" fontId="2" fillId="0" borderId="15" xfId="0" applyFont="1" applyBorder="1"/>
    <xf numFmtId="0" fontId="11" fillId="0" borderId="0" xfId="0" applyFont="1" applyProtection="1">
      <protection locked="0"/>
    </xf>
    <xf numFmtId="0" fontId="12" fillId="0" borderId="16" xfId="0" applyFont="1" applyBorder="1" applyAlignment="1">
      <alignment horizontal="center" vertical="center" wrapText="1"/>
    </xf>
    <xf numFmtId="0" fontId="12" fillId="0" borderId="16" xfId="0" applyFont="1" applyBorder="1" applyAlignment="1">
      <alignment horizontal="center" vertical="center"/>
    </xf>
    <xf numFmtId="0" fontId="9" fillId="0" borderId="15" xfId="0" applyFont="1" applyBorder="1" applyAlignment="1">
      <alignment vertical="center" wrapText="1"/>
    </xf>
    <xf numFmtId="165" fontId="0" fillId="0" borderId="0" xfId="0" applyNumberFormat="1"/>
    <xf numFmtId="0" fontId="16" fillId="9" borderId="15" xfId="0" applyFont="1" applyFill="1" applyBorder="1" applyAlignment="1">
      <alignment horizontal="center" vertical="center" wrapText="1" readingOrder="1"/>
    </xf>
    <xf numFmtId="0" fontId="17" fillId="0" borderId="15" xfId="0" applyFont="1" applyBorder="1" applyAlignment="1">
      <alignment horizontal="center" vertical="top" wrapText="1"/>
    </xf>
    <xf numFmtId="0" fontId="17" fillId="0" borderId="15" xfId="0" applyFont="1" applyBorder="1" applyAlignment="1">
      <alignment horizontal="center" vertical="center" wrapText="1"/>
    </xf>
    <xf numFmtId="166" fontId="17" fillId="0" borderId="15" xfId="0" applyNumberFormat="1" applyFont="1" applyBorder="1" applyAlignment="1">
      <alignment horizontal="center" vertical="center" wrapText="1" readingOrder="1"/>
    </xf>
    <xf numFmtId="165" fontId="17" fillId="0" borderId="15" xfId="0" applyNumberFormat="1" applyFont="1" applyBorder="1" applyAlignment="1">
      <alignment horizontal="center" vertical="center" wrapText="1" readingOrder="1"/>
    </xf>
    <xf numFmtId="10" fontId="17" fillId="8" borderId="15" xfId="2" applyNumberFormat="1" applyFont="1" applyFill="1" applyBorder="1" applyAlignment="1" applyProtection="1">
      <alignment horizontal="center" vertical="center" wrapText="1" readingOrder="1"/>
    </xf>
    <xf numFmtId="167" fontId="17" fillId="8" borderId="15" xfId="0" applyNumberFormat="1" applyFont="1" applyFill="1" applyBorder="1" applyAlignment="1">
      <alignment horizontal="center" vertical="center" wrapText="1" readingOrder="1"/>
    </xf>
    <xf numFmtId="0" fontId="9" fillId="0" borderId="22" xfId="0" applyFont="1" applyBorder="1" applyAlignment="1">
      <alignment vertical="center" wrapText="1"/>
    </xf>
    <xf numFmtId="0" fontId="9" fillId="0" borderId="4" xfId="0" applyFont="1" applyBorder="1" applyAlignment="1">
      <alignment vertical="center" wrapText="1"/>
    </xf>
    <xf numFmtId="0" fontId="10" fillId="2" borderId="0" xfId="0" applyFont="1" applyFill="1" applyAlignment="1">
      <alignment vertical="center" wrapText="1"/>
    </xf>
    <xf numFmtId="0" fontId="10" fillId="2" borderId="27" xfId="0" applyFont="1" applyFill="1" applyBorder="1" applyAlignment="1">
      <alignment vertical="center" wrapText="1"/>
    </xf>
    <xf numFmtId="0" fontId="7" fillId="5" borderId="22" xfId="0" applyFont="1" applyFill="1" applyBorder="1" applyAlignment="1">
      <alignment horizontal="left" vertical="center"/>
    </xf>
    <xf numFmtId="0" fontId="7" fillId="5" borderId="15" xfId="0" applyFont="1" applyFill="1" applyBorder="1" applyAlignment="1">
      <alignment horizontal="left" vertical="center"/>
    </xf>
    <xf numFmtId="0" fontId="7" fillId="5" borderId="23" xfId="0" applyFont="1" applyFill="1" applyBorder="1" applyAlignment="1">
      <alignment horizontal="left" vertical="center"/>
    </xf>
    <xf numFmtId="0" fontId="8" fillId="6" borderId="24"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6" borderId="26" xfId="0" applyFont="1" applyFill="1" applyBorder="1" applyAlignment="1">
      <alignment horizontal="left" vertical="center" wrapText="1"/>
    </xf>
    <xf numFmtId="0" fontId="14" fillId="2" borderId="0" xfId="0" applyFont="1" applyFill="1" applyAlignment="1">
      <alignment horizontal="center"/>
    </xf>
    <xf numFmtId="0" fontId="11" fillId="2" borderId="0" xfId="0" applyFont="1" applyFill="1" applyAlignment="1">
      <alignment horizontal="center"/>
    </xf>
    <xf numFmtId="0" fontId="3" fillId="2" borderId="28" xfId="0" applyFont="1" applyFill="1" applyBorder="1" applyAlignment="1">
      <alignment horizontal="center" vertical="top" wrapText="1"/>
    </xf>
    <xf numFmtId="0" fontId="3" fillId="2" borderId="29" xfId="0" applyFont="1" applyFill="1" applyBorder="1" applyAlignment="1">
      <alignment horizontal="center" vertical="top" wrapText="1"/>
    </xf>
    <xf numFmtId="0" fontId="3" fillId="2" borderId="30" xfId="0" applyFont="1" applyFill="1" applyBorder="1" applyAlignment="1">
      <alignment horizontal="center" vertical="top" wrapText="1"/>
    </xf>
    <xf numFmtId="0" fontId="7" fillId="5" borderId="19" xfId="0" applyFont="1" applyFill="1" applyBorder="1" applyAlignment="1">
      <alignment horizontal="left" vertical="center"/>
    </xf>
    <xf numFmtId="0" fontId="7" fillId="5" borderId="20" xfId="0" applyFont="1" applyFill="1" applyBorder="1" applyAlignment="1">
      <alignment horizontal="left" vertical="center"/>
    </xf>
    <xf numFmtId="0" fontId="7" fillId="5" borderId="21" xfId="0" applyFont="1" applyFill="1" applyBorder="1" applyAlignment="1">
      <alignment horizontal="left" vertical="center"/>
    </xf>
    <xf numFmtId="0" fontId="8" fillId="6" borderId="22" xfId="0" applyFont="1" applyFill="1" applyBorder="1" applyAlignment="1">
      <alignment horizontal="left" vertical="center"/>
    </xf>
    <xf numFmtId="0" fontId="8" fillId="6" borderId="15" xfId="0" applyFont="1" applyFill="1" applyBorder="1" applyAlignment="1">
      <alignment horizontal="left" vertical="center"/>
    </xf>
    <xf numFmtId="0" fontId="8" fillId="6" borderId="23" xfId="0" applyFont="1" applyFill="1" applyBorder="1" applyAlignment="1">
      <alignment horizontal="left" vertical="center"/>
    </xf>
    <xf numFmtId="0" fontId="10" fillId="0" borderId="15" xfId="0" applyFont="1" applyBorder="1" applyAlignment="1">
      <alignment horizontal="left" vertical="center" wrapText="1"/>
    </xf>
    <xf numFmtId="0" fontId="2" fillId="0" borderId="16" xfId="0" applyFont="1" applyBorder="1" applyAlignment="1">
      <alignment horizontal="center"/>
    </xf>
    <xf numFmtId="0" fontId="2" fillId="0" borderId="18" xfId="0" applyFont="1" applyBorder="1" applyAlignment="1">
      <alignment horizontal="center"/>
    </xf>
    <xf numFmtId="0" fontId="15" fillId="9" borderId="15" xfId="0" applyFont="1" applyFill="1" applyBorder="1" applyAlignment="1">
      <alignment horizontal="center" vertical="center" wrapText="1" readingOrder="1"/>
    </xf>
    <xf numFmtId="0" fontId="11" fillId="7" borderId="15" xfId="0" applyFont="1" applyFill="1" applyBorder="1" applyAlignment="1">
      <alignment vertical="top" wrapText="1"/>
    </xf>
    <xf numFmtId="0" fontId="14" fillId="7" borderId="15" xfId="0" applyFont="1" applyFill="1" applyBorder="1" applyAlignment="1">
      <alignment horizontal="center" vertical="center" wrapText="1" readingOrder="1"/>
    </xf>
    <xf numFmtId="39" fontId="11" fillId="0" borderId="15" xfId="1" applyNumberFormat="1" applyFont="1" applyFill="1" applyBorder="1" applyAlignment="1" applyProtection="1">
      <alignment horizontal="center" vertical="center" wrapText="1" readingOrder="1"/>
    </xf>
    <xf numFmtId="39" fontId="11" fillId="0" borderId="16" xfId="1" applyNumberFormat="1" applyFont="1" applyFill="1" applyBorder="1" applyAlignment="1" applyProtection="1">
      <alignment horizontal="center" vertical="center" wrapText="1" readingOrder="1"/>
    </xf>
    <xf numFmtId="39" fontId="11" fillId="0" borderId="17" xfId="1" applyNumberFormat="1" applyFont="1" applyFill="1" applyBorder="1" applyAlignment="1" applyProtection="1">
      <alignment horizontal="center" vertical="center" wrapText="1" readingOrder="1"/>
    </xf>
    <xf numFmtId="39" fontId="11" fillId="0" borderId="18" xfId="1" applyNumberFormat="1" applyFont="1" applyFill="1" applyBorder="1" applyAlignment="1" applyProtection="1">
      <alignment horizontal="center" vertical="center" wrapText="1" readingOrder="1"/>
    </xf>
    <xf numFmtId="10" fontId="11" fillId="8" borderId="15" xfId="2" applyNumberFormat="1" applyFont="1" applyFill="1" applyBorder="1" applyAlignment="1" applyProtection="1">
      <alignment horizontal="center" vertical="center" wrapText="1" readingOrder="1"/>
    </xf>
    <xf numFmtId="0" fontId="7" fillId="5" borderId="13" xfId="0" applyFont="1" applyFill="1" applyBorder="1" applyAlignment="1">
      <alignment horizontal="left" vertical="center"/>
    </xf>
    <xf numFmtId="0" fontId="7" fillId="5" borderId="0" xfId="0" applyFont="1" applyFill="1" applyAlignment="1">
      <alignment horizontal="left" vertical="center"/>
    </xf>
    <xf numFmtId="0" fontId="7" fillId="5" borderId="14" xfId="0" applyFont="1" applyFill="1" applyBorder="1" applyAlignment="1">
      <alignment horizontal="left" vertical="center"/>
    </xf>
    <xf numFmtId="0" fontId="12" fillId="0" borderId="15" xfId="0" applyFont="1" applyBorder="1" applyAlignment="1">
      <alignment horizontal="left" vertical="center" wrapText="1"/>
    </xf>
    <xf numFmtId="0" fontId="0" fillId="4" borderId="13" xfId="0" applyFill="1" applyBorder="1" applyAlignment="1">
      <alignment horizontal="center"/>
    </xf>
    <xf numFmtId="0" fontId="0" fillId="4" borderId="0" xfId="0" applyFill="1" applyAlignment="1">
      <alignment horizontal="center"/>
    </xf>
    <xf numFmtId="0" fontId="0" fillId="4" borderId="14" xfId="0" applyFill="1" applyBorder="1" applyAlignment="1">
      <alignment horizontal="center"/>
    </xf>
    <xf numFmtId="0" fontId="8" fillId="6" borderId="13" xfId="0" applyFont="1" applyFill="1" applyBorder="1" applyAlignment="1">
      <alignment horizontal="left" vertical="center"/>
    </xf>
    <xf numFmtId="0" fontId="8" fillId="6" borderId="0" xfId="0" applyFont="1" applyFill="1" applyAlignment="1">
      <alignment horizontal="left" vertical="center"/>
    </xf>
    <xf numFmtId="0" fontId="8" fillId="6" borderId="14"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3"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0" fillId="0" borderId="15" xfId="0" applyFont="1" applyBorder="1" applyAlignment="1">
      <alignment horizontal="left" vertical="center" wrapText="1"/>
    </xf>
    <xf numFmtId="0" fontId="0" fillId="0" borderId="15" xfId="0" applyFont="1" applyBorder="1" applyAlignment="1">
      <alignment horizontal="left" vertical="center"/>
    </xf>
    <xf numFmtId="49" fontId="12" fillId="0" borderId="15" xfId="0" quotePrefix="1" applyNumberFormat="1" applyFont="1" applyBorder="1" applyAlignment="1">
      <alignment horizontal="left" vertical="center" wrapText="1"/>
    </xf>
    <xf numFmtId="0" fontId="0" fillId="0" borderId="23" xfId="0" applyFont="1" applyBorder="1" applyAlignment="1">
      <alignment horizontal="left" vertical="center" wrapText="1"/>
    </xf>
    <xf numFmtId="0" fontId="18" fillId="0" borderId="15" xfId="0" applyFont="1" applyBorder="1" applyAlignment="1">
      <alignment horizontal="left" vertical="top" wrapText="1"/>
    </xf>
    <xf numFmtId="0" fontId="18" fillId="0" borderId="23" xfId="0" applyFont="1" applyBorder="1" applyAlignment="1">
      <alignment horizontal="left" vertical="top"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72407512-96FB-431D-83DB-45EBF2CE9B2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71437</xdr:colOff>
      <xdr:row>0</xdr:row>
      <xdr:rowOff>0</xdr:rowOff>
    </xdr:from>
    <xdr:to>
      <xdr:col>0</xdr:col>
      <xdr:colOff>2143125</xdr:colOff>
      <xdr:row>2</xdr:row>
      <xdr:rowOff>190500</xdr:rowOff>
    </xdr:to>
    <xdr:pic>
      <xdr:nvPicPr>
        <xdr:cNvPr id="2" name="Imagen 1">
          <a:extLst>
            <a:ext uri="{FF2B5EF4-FFF2-40B4-BE49-F238E27FC236}">
              <a16:creationId xmlns:a16="http://schemas.microsoft.com/office/drawing/2014/main" id="{5FA73369-672A-40E9-95E9-E8D01C7B7D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0"/>
          <a:ext cx="2071688" cy="773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881045-D319-4A13-A41D-386DEA8DCE7B}" name="Tabla1" displayName="Tabla1" ref="A28:K33" totalsRowShown="0" headerRowDxfId="14" dataDxfId="12" headerRowBorderDxfId="13" tableBorderDxfId="11" totalsRowBorderDxfId="10">
  <tableColumns count="11">
    <tableColumn id="1" xr3:uid="{85DA1FFC-7943-4F25-B574-EF05761DCCAE}" name="Producto" dataDxfId="9"/>
    <tableColumn id="2" xr3:uid="{8E154EFC-8434-48F4-82E1-4A12BC85342B}" name="Indicador" dataDxfId="8"/>
    <tableColumn id="3" xr3:uid="{C3C76B8E-D162-4476-AE95-3EE3C0ED448C}" name="Física_x000a_(A)" dataDxfId="7"/>
    <tableColumn id="4" xr3:uid="{B0CF10C0-AB22-406C-8C4F-BE8492592C59}" name="Financiera_x000a_(B)" dataDxfId="6"/>
    <tableColumn id="9" xr3:uid="{B381A3F8-B7EB-4102-BFCF-D24BD9CC7663}" name="Física_x000a_(C)" dataDxfId="5"/>
    <tableColumn id="10" xr3:uid="{C76D8398-B592-424E-88D8-5AA6562DB9BC}" name="Financiera_x000a_(D)" dataDxfId="4"/>
    <tableColumn id="5" xr3:uid="{0B060B34-021B-4F14-8AE7-43ADD36915A8}" name="Física _x000a_(E)" dataDxfId="3"/>
    <tableColumn id="6" xr3:uid="{340076EC-1062-48CA-81BF-1E80FB10AF43}" name="Financiera _x000a_ (F)" dataDxfId="2"/>
    <tableColumn id="7" xr3:uid="{2DC46393-81D5-4BDB-BC8A-EE8E7C611D76}" name="Física _x000a_(%)_x000a_ G=E/C" dataDxfId="1">
      <calculatedColumnFormula>IF(G29&gt;0,G29/Tabla1[[#This Row],[Física
(C)]],0)</calculatedColumnFormula>
    </tableColumn>
    <tableColumn id="8" xr3:uid="{6AAF7057-42D9-46DD-A49A-6AA3DF001813}" name="Financiero _x000a_(%) _x000a_H=F/D" dataDxfId="0">
      <calculatedColumnFormula>IF(H29&gt;0,H29/Tabla1[[#This Row],[Financiera
(D)]],0)</calculatedColumnFormula>
    </tableColumn>
    <tableColumn id="11" xr3:uid="{17D99C20-C1DF-448D-8321-6E58709733CA}"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EB7A-14A9-4D71-88AE-901FB29FC87F}">
  <sheetPr>
    <pageSetUpPr fitToPage="1"/>
  </sheetPr>
  <dimension ref="A1:M45"/>
  <sheetViews>
    <sheetView tabSelected="1" view="pageBreakPreview" zoomScale="80" zoomScaleNormal="100" zoomScaleSheetLayoutView="80" workbookViewId="0">
      <selection activeCell="A7" sqref="A7:J7"/>
    </sheetView>
  </sheetViews>
  <sheetFormatPr baseColWidth="10" defaultColWidth="11.42578125" defaultRowHeight="15" x14ac:dyDescent="0.25"/>
  <cols>
    <col min="1" max="1" width="32.85546875" style="8" customWidth="1"/>
    <col min="2" max="2" width="32.5703125" style="8" bestFit="1" customWidth="1"/>
    <col min="3" max="3" width="14.140625" style="8" customWidth="1"/>
    <col min="4" max="4" width="15.42578125" style="8" customWidth="1"/>
    <col min="5" max="5" width="15.85546875" style="8" customWidth="1"/>
    <col min="6" max="6" width="15.5703125" style="8" customWidth="1"/>
    <col min="7" max="7" width="15.7109375" style="8" customWidth="1"/>
    <col min="8" max="8" width="19.85546875" style="8" customWidth="1"/>
    <col min="9" max="9" width="16.140625" style="8" customWidth="1"/>
    <col min="10" max="10" width="26.7109375" style="8" customWidth="1"/>
    <col min="11" max="11" width="3.42578125" style="8" hidden="1" customWidth="1"/>
    <col min="12" max="12" width="11.42578125" customWidth="1"/>
    <col min="13" max="13" width="13.42578125" customWidth="1"/>
    <col min="14" max="15" width="11.42578125" customWidth="1"/>
  </cols>
  <sheetData>
    <row r="1" spans="1:11" ht="21.6" customHeight="1" thickBot="1" x14ac:dyDescent="0.3">
      <c r="A1" s="32"/>
      <c r="B1" s="62" t="s">
        <v>0</v>
      </c>
      <c r="C1" s="63"/>
      <c r="D1" s="63"/>
      <c r="E1" s="63"/>
      <c r="F1" s="63"/>
      <c r="G1" s="63"/>
      <c r="H1" s="63"/>
      <c r="I1" s="63"/>
      <c r="J1" s="64"/>
      <c r="K1" s="1"/>
    </row>
    <row r="2" spans="1:11" ht="25.5" customHeight="1" thickBot="1" x14ac:dyDescent="0.3">
      <c r="A2" s="33"/>
      <c r="B2" s="65" t="s">
        <v>1</v>
      </c>
      <c r="C2" s="66"/>
      <c r="D2" s="65" t="s">
        <v>2</v>
      </c>
      <c r="E2" s="66"/>
      <c r="F2" s="66"/>
      <c r="G2" s="66"/>
      <c r="H2" s="67"/>
      <c r="I2" s="2" t="s">
        <v>3</v>
      </c>
      <c r="J2" s="3" t="s">
        <v>4</v>
      </c>
      <c r="K2" s="1"/>
    </row>
    <row r="3" spans="1:11" ht="21" customHeight="1" thickBot="1" x14ac:dyDescent="0.3">
      <c r="A3" s="34"/>
      <c r="B3" s="68" t="s">
        <v>5</v>
      </c>
      <c r="C3" s="69"/>
      <c r="D3" s="68"/>
      <c r="E3" s="69"/>
      <c r="F3" s="69"/>
      <c r="G3" s="69"/>
      <c r="H3" s="70"/>
      <c r="I3" s="4"/>
      <c r="J3" s="5"/>
      <c r="K3" s="1"/>
    </row>
    <row r="4" spans="1:11" ht="10.5" customHeight="1" x14ac:dyDescent="0.25">
      <c r="A4" s="71"/>
      <c r="B4" s="72"/>
      <c r="C4" s="72"/>
      <c r="D4" s="72"/>
      <c r="E4" s="72"/>
      <c r="F4" s="72"/>
      <c r="G4" s="72"/>
      <c r="H4" s="72"/>
      <c r="I4" s="72"/>
      <c r="J4" s="73"/>
      <c r="K4" s="1"/>
    </row>
    <row r="5" spans="1:11" ht="3" customHeight="1" x14ac:dyDescent="0.25">
      <c r="A5" s="56"/>
      <c r="B5" s="57"/>
      <c r="C5" s="57"/>
      <c r="D5" s="57"/>
      <c r="E5" s="57"/>
      <c r="F5" s="57"/>
      <c r="G5" s="57"/>
      <c r="H5" s="57"/>
      <c r="I5" s="57"/>
      <c r="J5" s="58"/>
      <c r="K5" s="1"/>
    </row>
    <row r="6" spans="1:11" ht="15.75" x14ac:dyDescent="0.25">
      <c r="A6" s="52" t="s">
        <v>6</v>
      </c>
      <c r="B6" s="53"/>
      <c r="C6" s="53"/>
      <c r="D6" s="53"/>
      <c r="E6" s="53"/>
      <c r="F6" s="53"/>
      <c r="G6" s="53"/>
      <c r="H6" s="53"/>
      <c r="I6" s="53"/>
      <c r="J6" s="54"/>
      <c r="K6" s="1"/>
    </row>
    <row r="7" spans="1:11" ht="18.75" customHeight="1" x14ac:dyDescent="0.25">
      <c r="A7" s="59" t="s">
        <v>7</v>
      </c>
      <c r="B7" s="60"/>
      <c r="C7" s="60"/>
      <c r="D7" s="60"/>
      <c r="E7" s="60"/>
      <c r="F7" s="60"/>
      <c r="G7" s="60"/>
      <c r="H7" s="60"/>
      <c r="I7" s="60"/>
      <c r="J7" s="61"/>
      <c r="K7" s="1"/>
    </row>
    <row r="8" spans="1:11" ht="18" customHeight="1" x14ac:dyDescent="0.25">
      <c r="A8" s="6" t="s">
        <v>8</v>
      </c>
      <c r="B8" s="76" t="s">
        <v>9</v>
      </c>
      <c r="C8" s="76"/>
      <c r="D8" s="76"/>
      <c r="E8" s="76"/>
      <c r="F8" s="76"/>
      <c r="G8" s="76"/>
      <c r="H8" s="76"/>
      <c r="I8" s="76"/>
      <c r="J8" s="76"/>
      <c r="K8" s="1"/>
    </row>
    <row r="9" spans="1:11" ht="20.25" customHeight="1" x14ac:dyDescent="0.25">
      <c r="A9" s="7" t="s">
        <v>10</v>
      </c>
      <c r="B9" s="76" t="s">
        <v>11</v>
      </c>
      <c r="C9" s="76"/>
      <c r="D9" s="76"/>
      <c r="E9" s="76"/>
      <c r="F9" s="76"/>
      <c r="G9" s="76"/>
      <c r="H9" s="76"/>
      <c r="I9" s="76"/>
      <c r="J9" s="76"/>
      <c r="K9" s="1"/>
    </row>
    <row r="10" spans="1:11" ht="16.5" customHeight="1" x14ac:dyDescent="0.25">
      <c r="A10" s="7" t="s">
        <v>12</v>
      </c>
      <c r="B10" s="76" t="s">
        <v>13</v>
      </c>
      <c r="C10" s="76"/>
      <c r="D10" s="76"/>
      <c r="E10" s="76"/>
      <c r="F10" s="76"/>
      <c r="G10" s="76"/>
      <c r="H10" s="76"/>
      <c r="I10" s="76"/>
      <c r="J10" s="76"/>
      <c r="K10" s="1"/>
    </row>
    <row r="11" spans="1:11" ht="41.25" customHeight="1" x14ac:dyDescent="0.25">
      <c r="A11" s="6" t="s">
        <v>14</v>
      </c>
      <c r="B11" s="74" t="s">
        <v>15</v>
      </c>
      <c r="C11" s="75"/>
      <c r="D11" s="75"/>
      <c r="E11" s="75"/>
      <c r="F11" s="75"/>
      <c r="G11" s="75"/>
      <c r="H11" s="75"/>
      <c r="I11" s="75"/>
      <c r="J11" s="75"/>
    </row>
    <row r="12" spans="1:11" ht="36" customHeight="1" x14ac:dyDescent="0.25">
      <c r="A12" s="6" t="s">
        <v>16</v>
      </c>
      <c r="B12" s="74" t="s">
        <v>17</v>
      </c>
      <c r="C12" s="75"/>
      <c r="D12" s="75"/>
      <c r="E12" s="75"/>
      <c r="F12" s="75"/>
      <c r="G12" s="75"/>
      <c r="H12" s="75"/>
      <c r="I12" s="75"/>
      <c r="J12" s="75"/>
    </row>
    <row r="13" spans="1:11" ht="15.75" x14ac:dyDescent="0.25">
      <c r="A13" s="52" t="s">
        <v>18</v>
      </c>
      <c r="B13" s="53"/>
      <c r="C13" s="53"/>
      <c r="D13" s="53"/>
      <c r="E13" s="53"/>
      <c r="F13" s="53"/>
      <c r="G13" s="53"/>
      <c r="H13" s="53"/>
      <c r="I13" s="53"/>
      <c r="J13" s="54"/>
    </row>
    <row r="14" spans="1:11" ht="15.75" customHeight="1" x14ac:dyDescent="0.25">
      <c r="A14" s="6" t="s">
        <v>19</v>
      </c>
      <c r="B14" s="9">
        <v>2</v>
      </c>
      <c r="C14" s="55" t="s">
        <v>20</v>
      </c>
      <c r="D14" s="55"/>
      <c r="E14" s="55"/>
      <c r="F14" s="55"/>
      <c r="G14" s="55"/>
      <c r="H14" s="55"/>
      <c r="I14" s="55"/>
      <c r="J14" s="55"/>
    </row>
    <row r="15" spans="1:11" ht="20.25" customHeight="1" x14ac:dyDescent="0.25">
      <c r="A15" s="6" t="s">
        <v>21</v>
      </c>
      <c r="B15" s="10">
        <v>2.6</v>
      </c>
      <c r="C15" s="55" t="s">
        <v>22</v>
      </c>
      <c r="D15" s="55"/>
      <c r="E15" s="55"/>
      <c r="F15" s="55"/>
      <c r="G15" s="55"/>
      <c r="H15" s="55"/>
      <c r="I15" s="55"/>
      <c r="J15" s="55"/>
    </row>
    <row r="16" spans="1:11" ht="33" customHeight="1" x14ac:dyDescent="0.25">
      <c r="A16" s="6" t="s">
        <v>23</v>
      </c>
      <c r="B16" s="9" t="s">
        <v>24</v>
      </c>
      <c r="C16" s="55" t="s">
        <v>25</v>
      </c>
      <c r="D16" s="55"/>
      <c r="E16" s="55"/>
      <c r="F16" s="55"/>
      <c r="G16" s="55"/>
      <c r="H16" s="55"/>
      <c r="I16" s="55"/>
      <c r="J16" s="55"/>
    </row>
    <row r="17" spans="1:13" ht="15.75" x14ac:dyDescent="0.25">
      <c r="A17" s="52" t="s">
        <v>26</v>
      </c>
      <c r="B17" s="53"/>
      <c r="C17" s="53"/>
      <c r="D17" s="53"/>
      <c r="E17" s="53"/>
      <c r="F17" s="53"/>
      <c r="G17" s="53"/>
      <c r="H17" s="53"/>
      <c r="I17" s="53"/>
      <c r="J17" s="54"/>
    </row>
    <row r="18" spans="1:13" ht="25.5" customHeight="1" x14ac:dyDescent="0.25">
      <c r="A18" s="6" t="s">
        <v>27</v>
      </c>
      <c r="B18" s="74" t="s">
        <v>28</v>
      </c>
      <c r="C18" s="74"/>
      <c r="D18" s="74"/>
      <c r="E18" s="74"/>
      <c r="F18" s="74"/>
      <c r="G18" s="74"/>
      <c r="H18" s="74"/>
      <c r="I18" s="74"/>
      <c r="J18" s="74"/>
    </row>
    <row r="19" spans="1:13" ht="36" customHeight="1" x14ac:dyDescent="0.25">
      <c r="A19" s="11" t="s">
        <v>29</v>
      </c>
      <c r="B19" s="74" t="s">
        <v>30</v>
      </c>
      <c r="C19" s="74"/>
      <c r="D19" s="74"/>
      <c r="E19" s="74"/>
      <c r="F19" s="74"/>
      <c r="G19" s="74"/>
      <c r="H19" s="74"/>
      <c r="I19" s="74"/>
      <c r="J19" s="74"/>
    </row>
    <row r="20" spans="1:13" ht="60" customHeight="1" x14ac:dyDescent="0.25">
      <c r="A20" s="11" t="s">
        <v>31</v>
      </c>
      <c r="B20" s="74" t="s">
        <v>32</v>
      </c>
      <c r="C20" s="74"/>
      <c r="D20" s="74"/>
      <c r="E20" s="74"/>
      <c r="F20" s="74"/>
      <c r="G20" s="74"/>
      <c r="H20" s="74"/>
      <c r="I20" s="74"/>
      <c r="J20" s="74"/>
    </row>
    <row r="21" spans="1:13" x14ac:dyDescent="0.25">
      <c r="A21" s="11" t="s">
        <v>33</v>
      </c>
      <c r="B21" s="41"/>
      <c r="C21" s="41"/>
      <c r="D21" s="41"/>
      <c r="E21" s="41"/>
      <c r="F21" s="41"/>
      <c r="G21" s="41"/>
      <c r="H21" s="41"/>
      <c r="I21" s="41"/>
      <c r="J21" s="41"/>
      <c r="K21" s="1"/>
    </row>
    <row r="22" spans="1:13" ht="15.75" x14ac:dyDescent="0.25">
      <c r="A22" s="25" t="s">
        <v>34</v>
      </c>
      <c r="B22" s="25"/>
      <c r="C22" s="25"/>
      <c r="D22" s="25"/>
      <c r="E22" s="25"/>
      <c r="F22" s="25"/>
      <c r="G22" s="25"/>
      <c r="H22" s="25"/>
      <c r="I22" s="25"/>
      <c r="J22" s="25"/>
    </row>
    <row r="23" spans="1:13" ht="15.75" x14ac:dyDescent="0.25">
      <c r="A23" s="39" t="s">
        <v>35</v>
      </c>
      <c r="B23" s="39"/>
      <c r="C23" s="39"/>
      <c r="D23" s="39"/>
      <c r="E23" s="39"/>
      <c r="F23" s="39"/>
      <c r="G23" s="39"/>
      <c r="H23" s="39"/>
      <c r="I23" s="39"/>
      <c r="J23" s="39"/>
      <c r="K23" s="1"/>
    </row>
    <row r="24" spans="1:13" ht="15" customHeight="1" x14ac:dyDescent="0.25">
      <c r="A24" s="46" t="s">
        <v>36</v>
      </c>
      <c r="B24" s="46"/>
      <c r="C24" s="46" t="s">
        <v>37</v>
      </c>
      <c r="D24" s="46"/>
      <c r="E24" s="46"/>
      <c r="F24" s="46" t="s">
        <v>38</v>
      </c>
      <c r="G24" s="46"/>
      <c r="H24" s="46"/>
      <c r="I24" s="46" t="s">
        <v>39</v>
      </c>
      <c r="J24" s="46"/>
    </row>
    <row r="25" spans="1:13" x14ac:dyDescent="0.25">
      <c r="A25" s="47">
        <v>247060569</v>
      </c>
      <c r="B25" s="47"/>
      <c r="C25" s="47">
        <v>368393714</v>
      </c>
      <c r="D25" s="47"/>
      <c r="E25" s="47"/>
      <c r="F25" s="48">
        <v>80522908.930000022</v>
      </c>
      <c r="G25" s="49"/>
      <c r="H25" s="50"/>
      <c r="I25" s="51">
        <f>IF(F25&gt;0,F25/C25,0)</f>
        <v>0.21857840096044642</v>
      </c>
      <c r="J25" s="51"/>
      <c r="M25" s="12"/>
    </row>
    <row r="26" spans="1:13" ht="15.75" x14ac:dyDescent="0.25">
      <c r="A26" s="39" t="s">
        <v>40</v>
      </c>
      <c r="B26" s="39"/>
      <c r="C26" s="39"/>
      <c r="D26" s="39"/>
      <c r="E26" s="39"/>
      <c r="F26" s="39"/>
      <c r="G26" s="39"/>
      <c r="H26" s="39"/>
      <c r="I26" s="39"/>
      <c r="J26" s="39"/>
      <c r="K26" s="1"/>
    </row>
    <row r="27" spans="1:13" x14ac:dyDescent="0.25">
      <c r="A27" s="42" t="s">
        <v>78</v>
      </c>
      <c r="B27" s="43"/>
      <c r="C27" s="44" t="s">
        <v>41</v>
      </c>
      <c r="D27" s="45"/>
      <c r="E27" s="44" t="s">
        <v>42</v>
      </c>
      <c r="F27" s="45"/>
      <c r="G27" s="44" t="s">
        <v>43</v>
      </c>
      <c r="H27" s="44"/>
      <c r="I27" s="44" t="s">
        <v>44</v>
      </c>
      <c r="J27" s="45"/>
    </row>
    <row r="28" spans="1:13" ht="38.25" x14ac:dyDescent="0.25">
      <c r="A28" s="13" t="s">
        <v>45</v>
      </c>
      <c r="B28" s="13" t="s">
        <v>46</v>
      </c>
      <c r="C28" s="13" t="s">
        <v>47</v>
      </c>
      <c r="D28" s="13" t="s">
        <v>48</v>
      </c>
      <c r="E28" s="13" t="s">
        <v>49</v>
      </c>
      <c r="F28" s="13" t="s">
        <v>50</v>
      </c>
      <c r="G28" s="13" t="s">
        <v>51</v>
      </c>
      <c r="H28" s="13" t="s">
        <v>52</v>
      </c>
      <c r="I28" s="13" t="s">
        <v>53</v>
      </c>
      <c r="J28" s="13" t="s">
        <v>54</v>
      </c>
      <c r="K28" t="s">
        <v>55</v>
      </c>
      <c r="M28" s="12"/>
    </row>
    <row r="29" spans="1:13" ht="34.9" customHeight="1" x14ac:dyDescent="0.25">
      <c r="A29" s="14" t="s">
        <v>56</v>
      </c>
      <c r="B29" s="15" t="s">
        <v>57</v>
      </c>
      <c r="C29" s="16">
        <v>23</v>
      </c>
      <c r="D29" s="16">
        <v>8000000</v>
      </c>
      <c r="E29" s="17">
        <v>1</v>
      </c>
      <c r="F29" s="17">
        <v>1000000</v>
      </c>
      <c r="G29" s="17">
        <v>0</v>
      </c>
      <c r="H29" s="17">
        <v>45606.400000000001</v>
      </c>
      <c r="I29" s="18">
        <f>IF(G29&gt;0,G29/Tabla1[[#This Row],[Física
(C)]],0)</f>
        <v>0</v>
      </c>
      <c r="J29" s="19">
        <f>IF(H29&gt;0,H29/Tabla1[[#This Row],[Financiera
(D)]],0)</f>
        <v>4.5606399999999998E-2</v>
      </c>
      <c r="K29"/>
    </row>
    <row r="30" spans="1:13" ht="41.25" customHeight="1" x14ac:dyDescent="0.25">
      <c r="A30" s="14" t="s">
        <v>58</v>
      </c>
      <c r="B30" s="15" t="s">
        <v>59</v>
      </c>
      <c r="C30" s="16">
        <v>42</v>
      </c>
      <c r="D30" s="16">
        <v>11450000</v>
      </c>
      <c r="E30" s="17">
        <v>15</v>
      </c>
      <c r="F30" s="17">
        <v>5000000</v>
      </c>
      <c r="G30" s="17">
        <v>13</v>
      </c>
      <c r="H30" s="17">
        <v>5980000</v>
      </c>
      <c r="I30" s="18">
        <f>IF(G30&gt;0,G30/Tabla1[[#This Row],[Física
(C)]],0)</f>
        <v>0.8666666666666667</v>
      </c>
      <c r="J30" s="19">
        <f>IF(H30&gt;0,H30/Tabla1[[#This Row],[Financiera
(D)]],0)</f>
        <v>1.196</v>
      </c>
      <c r="K30"/>
    </row>
    <row r="31" spans="1:13" ht="36.75" customHeight="1" x14ac:dyDescent="0.25">
      <c r="A31" s="14" t="s">
        <v>60</v>
      </c>
      <c r="B31" s="15" t="s">
        <v>61</v>
      </c>
      <c r="C31" s="16">
        <v>23360</v>
      </c>
      <c r="D31" s="16">
        <v>20596000</v>
      </c>
      <c r="E31" s="17">
        <v>2000</v>
      </c>
      <c r="F31" s="17">
        <v>1000000</v>
      </c>
      <c r="G31" s="17">
        <v>4917</v>
      </c>
      <c r="H31" s="17">
        <v>154365.39000000001</v>
      </c>
      <c r="I31" s="18">
        <f>IF(G31&gt;0,G31/Tabla1[[#This Row],[Física
(C)]],0)</f>
        <v>2.4584999999999999</v>
      </c>
      <c r="J31" s="19">
        <f>IF(H31&gt;0,H31/Tabla1[[#This Row],[Financiera
(D)]],0)</f>
        <v>0.15436539000000002</v>
      </c>
      <c r="K31"/>
    </row>
    <row r="32" spans="1:13" ht="53.25" customHeight="1" x14ac:dyDescent="0.25">
      <c r="A32" s="14" t="s">
        <v>62</v>
      </c>
      <c r="B32" s="15" t="s">
        <v>63</v>
      </c>
      <c r="C32" s="16">
        <v>750000</v>
      </c>
      <c r="D32" s="16">
        <v>40000000</v>
      </c>
      <c r="E32" s="17">
        <v>0</v>
      </c>
      <c r="F32" s="17">
        <v>100000000</v>
      </c>
      <c r="G32" s="17">
        <v>0</v>
      </c>
      <c r="H32" s="17">
        <v>173054599.22999999</v>
      </c>
      <c r="I32" s="18">
        <f>IF(G32&gt;0,G32/Tabla1[[#This Row],[Física
(C)]],0)</f>
        <v>0</v>
      </c>
      <c r="J32" s="19">
        <f>IF(H32&gt;0,H32/Tabla1[[#This Row],[Financiera
(D)]],0)</f>
        <v>1.7305459922999999</v>
      </c>
      <c r="K32"/>
    </row>
    <row r="33" spans="1:11" ht="78" customHeight="1" x14ac:dyDescent="0.25">
      <c r="A33" s="14" t="s">
        <v>64</v>
      </c>
      <c r="B33" s="15" t="s">
        <v>63</v>
      </c>
      <c r="C33" s="16">
        <v>70000</v>
      </c>
      <c r="D33" s="16">
        <v>68040000</v>
      </c>
      <c r="E33" s="17">
        <v>22000</v>
      </c>
      <c r="F33" s="17">
        <v>60000000</v>
      </c>
      <c r="G33" s="17">
        <v>22963</v>
      </c>
      <c r="H33" s="17">
        <v>69472532.439999998</v>
      </c>
      <c r="I33" s="18">
        <f>IF(G33&gt;0,G33/Tabla1[[#This Row],[Física
(C)]],0)</f>
        <v>1.0437727272727273</v>
      </c>
      <c r="J33" s="19">
        <f>IF(H33&gt;0,H33/Tabla1[[#This Row],[Financiera
(D)]],0)</f>
        <v>1.1578755406666665</v>
      </c>
      <c r="K33"/>
    </row>
    <row r="34" spans="1:11" ht="15.75" x14ac:dyDescent="0.25">
      <c r="A34" s="35" t="s">
        <v>65</v>
      </c>
      <c r="B34" s="36"/>
      <c r="C34" s="36"/>
      <c r="D34" s="36"/>
      <c r="E34" s="36"/>
      <c r="F34" s="36"/>
      <c r="G34" s="36"/>
      <c r="H34" s="36"/>
      <c r="I34" s="36"/>
      <c r="J34" s="37"/>
    </row>
    <row r="35" spans="1:11" ht="15.75" x14ac:dyDescent="0.25">
      <c r="A35" s="38" t="s">
        <v>66</v>
      </c>
      <c r="B35" s="39"/>
      <c r="C35" s="39"/>
      <c r="D35" s="39"/>
      <c r="E35" s="39"/>
      <c r="F35" s="39"/>
      <c r="G35" s="39"/>
      <c r="H35" s="39"/>
      <c r="I35" s="39"/>
      <c r="J35" s="40"/>
      <c r="K35" s="1"/>
    </row>
    <row r="36" spans="1:11" ht="78.75" customHeight="1" x14ac:dyDescent="0.25">
      <c r="A36" s="20" t="s">
        <v>67</v>
      </c>
      <c r="B36" s="74" t="s">
        <v>68</v>
      </c>
      <c r="C36" s="74"/>
      <c r="D36" s="74"/>
      <c r="E36" s="74"/>
      <c r="F36" s="74"/>
      <c r="G36" s="74"/>
      <c r="H36" s="74"/>
      <c r="I36" s="74"/>
      <c r="J36" s="77"/>
    </row>
    <row r="37" spans="1:11" ht="96" customHeight="1" x14ac:dyDescent="0.25">
      <c r="A37" s="20" t="s">
        <v>69</v>
      </c>
      <c r="B37" s="74" t="s">
        <v>70</v>
      </c>
      <c r="C37" s="74"/>
      <c r="D37" s="74"/>
      <c r="E37" s="74"/>
      <c r="F37" s="74"/>
      <c r="G37" s="74"/>
      <c r="H37" s="74"/>
      <c r="I37" s="74"/>
      <c r="J37" s="77"/>
    </row>
    <row r="38" spans="1:11" ht="54" customHeight="1" x14ac:dyDescent="0.25">
      <c r="A38" s="21" t="s">
        <v>71</v>
      </c>
      <c r="B38" s="74" t="s">
        <v>77</v>
      </c>
      <c r="C38" s="74"/>
      <c r="D38" s="74"/>
      <c r="E38" s="74"/>
      <c r="F38" s="74"/>
      <c r="G38" s="74"/>
      <c r="H38" s="74"/>
      <c r="I38" s="74"/>
      <c r="J38" s="77"/>
    </row>
    <row r="39" spans="1:11" ht="399" customHeight="1" x14ac:dyDescent="0.25">
      <c r="A39" s="20" t="s">
        <v>72</v>
      </c>
      <c r="B39" s="78" t="s">
        <v>79</v>
      </c>
      <c r="C39" s="78"/>
      <c r="D39" s="78"/>
      <c r="E39" s="78"/>
      <c r="F39" s="78"/>
      <c r="G39" s="78"/>
      <c r="H39" s="78"/>
      <c r="I39" s="78"/>
      <c r="J39" s="79"/>
    </row>
    <row r="40" spans="1:11" ht="15.75" x14ac:dyDescent="0.25">
      <c r="A40" s="24" t="s">
        <v>73</v>
      </c>
      <c r="B40" s="25"/>
      <c r="C40" s="25"/>
      <c r="D40" s="25"/>
      <c r="E40" s="25"/>
      <c r="F40" s="25"/>
      <c r="G40" s="25"/>
      <c r="H40" s="25"/>
      <c r="I40" s="25"/>
      <c r="J40" s="26"/>
    </row>
    <row r="41" spans="1:11" ht="18.75" customHeight="1" thickBot="1" x14ac:dyDescent="0.3">
      <c r="A41" s="27" t="s">
        <v>74</v>
      </c>
      <c r="B41" s="28"/>
      <c r="C41" s="28"/>
      <c r="D41" s="28"/>
      <c r="E41" s="28"/>
      <c r="F41" s="28"/>
      <c r="G41" s="28"/>
      <c r="H41" s="28"/>
      <c r="I41" s="28"/>
      <c r="J41" s="29"/>
      <c r="K41" s="1"/>
    </row>
    <row r="42" spans="1:11" ht="37.9" customHeight="1" x14ac:dyDescent="0.25">
      <c r="A42" s="22"/>
      <c r="B42" s="22"/>
      <c r="C42" s="23"/>
      <c r="D42" s="23"/>
      <c r="E42" s="23"/>
      <c r="F42" s="23"/>
      <c r="G42" s="23"/>
      <c r="H42" s="22"/>
      <c r="I42" s="22"/>
      <c r="J42" s="22"/>
    </row>
    <row r="43" spans="1:11" ht="21" customHeight="1" x14ac:dyDescent="0.25">
      <c r="A43" s="30" t="s">
        <v>75</v>
      </c>
      <c r="B43" s="30"/>
      <c r="C43" s="30"/>
      <c r="D43" s="30"/>
      <c r="E43" s="30"/>
      <c r="F43" s="30"/>
      <c r="G43" s="30"/>
      <c r="H43" s="30"/>
      <c r="I43" s="30"/>
      <c r="J43" s="30"/>
    </row>
    <row r="44" spans="1:11" ht="23.45" customHeight="1" x14ac:dyDescent="0.25">
      <c r="A44" s="31" t="s">
        <v>76</v>
      </c>
      <c r="B44" s="31"/>
      <c r="C44" s="31"/>
      <c r="D44" s="31"/>
      <c r="E44" s="31"/>
      <c r="F44" s="31"/>
      <c r="G44" s="31"/>
      <c r="H44" s="31"/>
      <c r="I44" s="31"/>
      <c r="J44" s="31"/>
    </row>
    <row r="45" spans="1:11" ht="26.45" customHeight="1" x14ac:dyDescent="0.25"/>
  </sheetData>
  <mergeCells count="50">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I27:J27"/>
    <mergeCell ref="A23:J23"/>
    <mergeCell ref="A24:B24"/>
    <mergeCell ref="C24:E24"/>
    <mergeCell ref="F24:H24"/>
    <mergeCell ref="I24:J24"/>
    <mergeCell ref="A25:B25"/>
    <mergeCell ref="C25:E25"/>
    <mergeCell ref="F25:H25"/>
    <mergeCell ref="I25:J25"/>
    <mergeCell ref="A40:J40"/>
    <mergeCell ref="A41:J41"/>
    <mergeCell ref="A43:J43"/>
    <mergeCell ref="A44:J44"/>
    <mergeCell ref="A1:A3"/>
    <mergeCell ref="A34:J34"/>
    <mergeCell ref="A35:J35"/>
    <mergeCell ref="B36:J36"/>
    <mergeCell ref="B37:J37"/>
    <mergeCell ref="B38:J38"/>
    <mergeCell ref="B39:J39"/>
    <mergeCell ref="A26:J26"/>
    <mergeCell ref="A27:B27"/>
    <mergeCell ref="C27:D27"/>
    <mergeCell ref="E27:F27"/>
    <mergeCell ref="G27:H27"/>
  </mergeCells>
  <dataValidations count="16">
    <dataValidation allowBlank="1" showInputMessage="1" showErrorMessage="1" prompt="Monto ejecutado en el trimestre" sqref="H28" xr:uid="{02F3ABA2-AF46-49A9-B8BF-80E283B8C04A}"/>
    <dataValidation allowBlank="1" showInputMessage="1" showErrorMessage="1" prompt="Meta alcanzada en el trimestre" sqref="G28" xr:uid="{E33591DF-5DB1-46B2-9096-CA43061EDE12}"/>
    <dataValidation allowBlank="1" showInputMessage="1" showErrorMessage="1" prompt="Monto presupuestado para el producto" sqref="F28 D28 E29:H33" xr:uid="{4C0385D9-382A-4392-ADB1-9112D76AB918}"/>
    <dataValidation allowBlank="1" showInputMessage="1" showErrorMessage="1" prompt="Meta anual del indicador" sqref="C28:C33 E28 D29:D33" xr:uid="{82C3F085-4EAB-4337-A94F-53B22003B1BB}"/>
    <dataValidation allowBlank="1" showInputMessage="1" showErrorMessage="1" prompt="Nombre del indicador" sqref="B28:B33" xr:uid="{812DEEE7-083E-4262-AFE7-6F8602BAB79D}"/>
    <dataValidation allowBlank="1" showInputMessage="1" showErrorMessage="1" prompt="Nombre de cada producto" sqref="A28:A33" xr:uid="{33FA6F64-CA8E-4BB4-B489-6E13FB3DDA50}"/>
    <dataValidation allowBlank="1" showInputMessage="1" showErrorMessage="1" prompt="¿En qué consiste el programa?" sqref="B19:J19" xr:uid="{A1CBEDB3-FC18-4A44-BE4E-BFFC03461B27}"/>
    <dataValidation allowBlank="1" showInputMessage="1" showErrorMessage="1" prompt="Presupuesto del programa" sqref="A25:C25 F25" xr:uid="{2BE63805-0061-442C-9624-7E2D2BB9F6F3}"/>
    <dataValidation allowBlank="1" showInputMessage="1" showErrorMessage="1" prompt="Oportunidades de mejora identificadas" sqref="A42:J42" xr:uid="{0ECC0F0C-370A-44EA-A958-021E3151B09F}"/>
    <dataValidation allowBlank="1" showInputMessage="1" showErrorMessage="1" prompt="De existir desvío, explicar razones." sqref="B39:J39" xr:uid="{4FC914E9-0E1C-4794-B01E-28C97558360A}"/>
    <dataValidation allowBlank="1" showInputMessage="1" showErrorMessage="1" prompt="1. Describir lo plasmado en el presupuesto_x000a_2. Describir lo alcanzado en términos financieros y de producción " sqref="B38:J38" xr:uid="{F454C43B-A552-429E-ACC4-6FAA45D0CA1A}"/>
    <dataValidation allowBlank="1" showInputMessage="1" showErrorMessage="1" prompt="¿En qué consiste el producto? su objetivo" sqref="B37:J37" xr:uid="{4CBC0C7B-F9E8-4C23-8170-B412F24BD9B5}"/>
    <dataValidation allowBlank="1" showInputMessage="1" showErrorMessage="1" prompt="Nombre del producto" sqref="B36:J36" xr:uid="{DF2C868E-9F39-4128-8618-725A85FD2B85}"/>
    <dataValidation allowBlank="1" showInputMessage="1" showErrorMessage="1" prompt="¿A quién va dirigido el programa?, ¿qué característica tiene esta población que requiere ser beneficiada?" sqref="B20:J20" xr:uid="{CF1F4D24-9FD5-4587-B5F4-DFB6D5C3DCE6}"/>
    <dataValidation allowBlank="1" showInputMessage="1" prompt="Nombre del capítulo" sqref="B8:J10" xr:uid="{B312565A-CFDD-48CE-8842-B03937CE0E49}"/>
    <dataValidation allowBlank="1" sqref="A8" xr:uid="{A7BB8941-EDFD-49A6-A65E-0E0B6FDB4990}"/>
  </dataValidations>
  <pageMargins left="0.23622047244094491" right="0.15748031496062992" top="0.31496062992125984" bottom="0.43307086614173229" header="0.31496062992125984" footer="0.31496062992125984"/>
  <pageSetup scale="65"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T3-2023</vt:lpstr>
      <vt:lpstr>'T3-2023'!Títulos_a_imprimir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Evelin De Jesús Fernández Jiménez</cp:lastModifiedBy>
  <cp:lastPrinted>2024-01-17T14:17:51Z</cp:lastPrinted>
  <dcterms:created xsi:type="dcterms:W3CDTF">2024-01-15T19:18:26Z</dcterms:created>
  <dcterms:modified xsi:type="dcterms:W3CDTF">2024-01-17T14:18:15Z</dcterms:modified>
</cp:coreProperties>
</file>