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Diciembre\Presupuesto\"/>
    </mc:Choice>
  </mc:AlternateContent>
  <xr:revisionPtr revIDLastSave="0" documentId="13_ncr:1_{23FB1BF0-7FE7-4BB9-81C4-29EFDB4BAA74}"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Print_Area" localSheetId="0">'0001'!$A$1:$P$92</definedName>
    <definedName name="_xlnm.Print_Area" localSheetId="1">'listado de los lib.'!$A$1:$E$169</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2" l="1"/>
  <c r="E160" i="3"/>
  <c r="P13" i="2" l="1"/>
  <c r="C84" i="2" l="1"/>
  <c r="C83" i="2" s="1"/>
  <c r="B84" i="2"/>
  <c r="B83" i="2" s="1"/>
  <c r="C82" i="2"/>
  <c r="B82" i="2"/>
  <c r="C81" i="2"/>
  <c r="B81" i="2"/>
  <c r="C79" i="2"/>
  <c r="B79" i="2"/>
  <c r="C78" i="2"/>
  <c r="B78" i="2"/>
  <c r="C75" i="2"/>
  <c r="B75" i="2"/>
  <c r="C74" i="2"/>
  <c r="B74" i="2"/>
  <c r="C73" i="2"/>
  <c r="B73" i="2"/>
  <c r="C71" i="2"/>
  <c r="B71" i="2"/>
  <c r="C70" i="2"/>
  <c r="B70" i="2"/>
  <c r="C68" i="2"/>
  <c r="B68" i="2"/>
  <c r="C67" i="2"/>
  <c r="B67" i="2"/>
  <c r="C53" i="2"/>
  <c r="B53" i="2"/>
  <c r="C52" i="2"/>
  <c r="B52" i="2"/>
  <c r="C51" i="2"/>
  <c r="B51" i="2"/>
  <c r="C50" i="2"/>
  <c r="B50" i="2"/>
  <c r="C48" i="2"/>
  <c r="B48" i="2"/>
  <c r="C44" i="2"/>
  <c r="B44" i="2"/>
  <c r="C43" i="2"/>
  <c r="B43" i="2"/>
  <c r="C41" i="2"/>
  <c r="B41" i="2"/>
  <c r="B18" i="2"/>
  <c r="C16" i="2"/>
  <c r="C12" i="2" s="1"/>
  <c r="B16"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D68" i="2"/>
  <c r="D67" i="2"/>
  <c r="M64" i="2"/>
  <c r="E64" i="2"/>
  <c r="L64" i="2"/>
  <c r="J64" i="2"/>
  <c r="I54" i="2"/>
  <c r="L54"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<sst xmlns="http://schemas.openxmlformats.org/spreadsheetml/2006/main" count="482" uniqueCount="350">
  <si>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</si>
  <si>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</si>
  <si>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</si>
  <si>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</si>
  <si>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</si>
  <si>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</si>
  <si>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</si>
  <si>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</si>
  <si>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</si>
  <si>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</si>
  <si>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</si>
  <si>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</si>
  <si>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</si>
  <si>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</si>
  <si>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</si>
  <si>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</si>
  <si>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</si>
  <si>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</si>
  <si>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</si>
  <si>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</si>
  <si>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</si>
  <si>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</si>
  <si>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</si>
  <si>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</si>
  <si>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</si>
  <si>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</si>
  <si>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</si>
  <si>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</si>
  <si>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</si>
  <si>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</si>
  <si>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</si>
  <si>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</si>
  <si>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</si>
  <si>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</si>
  <si>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</si>
  <si>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</si>
  <si>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</si>
  <si>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</si>
  <si>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</si>
  <si>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</si>
  <si>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</si>
  <si>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</si>
  <si>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</si>
  <si>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</si>
  <si>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</si>
  <si>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</si>
  <si>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</si>
  <si>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</si>
  <si>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</si>
  <si>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</si>
  <si>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</si>
  <si>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</si>
  <si>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</si>
  <si>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</si>
  <si>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</si>
  <si>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</si>
  <si>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</si>
  <si>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</si>
  <si>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</si>
  <si>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</si>
  <si>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</si>
  <si>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</si>
  <si>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</si>
  <si>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</si>
  <si>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</si>
  <si>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</si>
  <si>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</si>
  <si>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</si>
  <si>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</si>
  <si>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</si>
  <si>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</si>
  <si>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</si>
  <si>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</si>
  <si>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</si>
  <si>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</si>
  <si>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</si>
  <si>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</si>
  <si>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</si>
  <si>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</si>
  <si>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</si>
  <si>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</si>
  <si>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</si>
  <si>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</si>
  <si>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</si>
  <si>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</si>
  <si>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</si>
  <si>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</si>
  <si>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</si>
  <si>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</si>
  <si>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</si>
  <si>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</si>
  <si>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</si>
  <si>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</si>
  <si>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</si>
  <si>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</si>
  <si>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</si>
  <si>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</si>
  <si>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</si>
  <si>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</si>
  <si>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</si>
  <si>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</si>
  <si>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</si>
  <si>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Año 2023</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</si>
  <si>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</si>
  <si>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</si>
  <si>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LISTATADO DE LIBRAMIENTOS</t>
  </si>
  <si>
    <t>Fecha</t>
  </si>
  <si>
    <t>LIB.</t>
  </si>
  <si>
    <t xml:space="preserve">Beneficiario </t>
  </si>
  <si>
    <t xml:space="preserve">Descripcion </t>
  </si>
  <si>
    <t>Monto</t>
  </si>
  <si>
    <t>JOSE PIO SANTANA HERRERA</t>
  </si>
  <si>
    <t>ACADEMIA DOMINICANA DE LA LENGUA</t>
  </si>
  <si>
    <t>INSTITUTO DUARTIANO</t>
  </si>
  <si>
    <t>AYUNTAMIENTO DEL DISTRITO NACIONAL</t>
  </si>
  <si>
    <t>PANTEON DE LA PATRIA</t>
  </si>
  <si>
    <t>CORPORACION DEL ACUEDUCTO Y ALCANTARILLADO DE SANTO DOMINGO</t>
  </si>
  <si>
    <t>ACADEMIA DOMINICANA DE LA HISTORIA</t>
  </si>
  <si>
    <t>ARCHIVO GRAL DE LA NACION</t>
  </si>
  <si>
    <t>CORPORACION DE ACUEDUCTO Y ALCANTARILLADO DE SANTIAGO</t>
  </si>
  <si>
    <t>AYUNTAMIENTO DEL MUNICIPIO DE SANTIAGO</t>
  </si>
  <si>
    <t>COMPANIA DOMINICANA DE TELEFONOS C POR A</t>
  </si>
  <si>
    <t>DIRECCION GENERAL DE CINE</t>
  </si>
  <si>
    <t>EDENORTE DOMINICANA S A</t>
  </si>
  <si>
    <t>BANDA DE MUSICA VICENTE NOBLE</t>
  </si>
  <si>
    <t>TOTAL</t>
  </si>
  <si>
    <t>MADE GÓMEZ GRUPO DE IMPRESIÓN, SRL</t>
  </si>
  <si>
    <t>CORPORACIÓN ESTATAL DE RADIO Y TELEVISIÓN (CERTV)</t>
  </si>
  <si>
    <t>EDESUR DOMINICANA, S.A</t>
  </si>
  <si>
    <t>ALTICE DOMINICANA, SA</t>
  </si>
  <si>
    <t>TOTALENERGIES MARKETING DOMINICANA, S.A.</t>
  </si>
  <si>
    <t>BANDA DE MUSICA DE CABRAL</t>
  </si>
  <si>
    <t>CROS PUBLICIDAD, SRL</t>
  </si>
  <si>
    <t>AUTOCENTRO NAVARRO, SRL</t>
  </si>
  <si>
    <t>INGENIERÍA ELECTROMECÁNICA Y CONSTRUCCIONES DINGECON, SRL</t>
  </si>
  <si>
    <t>REPUESTOS CONSTANZA INFANTE, SRL</t>
  </si>
  <si>
    <t>MARTÍNEZ TORRES TRAVELING, SRL</t>
  </si>
  <si>
    <t>CF CIRCUITO FERRETERO, SRL</t>
  </si>
  <si>
    <t>RESTAURANT LINA C POR A</t>
  </si>
  <si>
    <t>DR AUTO, S.R.L.</t>
  </si>
  <si>
    <t>PAGO VIATICO DENTRO DEL PAIS NOV. 2023-P01</t>
  </si>
  <si>
    <t>CTAV, SRL</t>
  </si>
  <si>
    <t>En RD$2,614,264,741.39</t>
  </si>
  <si>
    <t>FONDO EVENTUAL DEL MINISTERIO DE CULTURA.</t>
  </si>
  <si>
    <t>TRANSFERENCIA A FAVOR DE ACTIVIDADES CULTURALES, CORRESPONDIENTE AL MES DE NOVIEMBRE 2023, SEGUN ANEXOS.</t>
  </si>
  <si>
    <t>TRANSFERENCIA A FAVOR DE DIRECCION DE CULTURA DOMINICANA EN EL EXTERIOR, CORRESPONDIENTE AL MES DE NOVIEMBRE 2023, SEGUN ANEXOS.</t>
  </si>
  <si>
    <t>TRANSFERENCIA A FAVOR DE LA BANDE DE MUSICA DE VICENTE NOBLE, CORRESPONDEINTE AL MES DE NOVIEMBRE Y DICIEMBRE  2023, SEGUN ANEXOS.</t>
  </si>
  <si>
    <t>SERVICIOS DE ALQUILERES VARIADOS, PARA LA FERIA INTERNACIONAL DEL LIBRO STO. DGO. 2023, PROC. CULT. DAF-CM-2023-0050, ORDEN 2023-00235, SEGUN ANEXOS.</t>
  </si>
  <si>
    <t>TONER DEPOT MULTISERVICIOS EORG, SRL</t>
  </si>
  <si>
    <t>PAGO 3 DE LA CERTIFICACION DE CONTRATO NO. BS-0005199-2023, SERVICIOS DE ALQUILER DE IMPRESORAS Y MANTENIMIENTO DE LOS EQUIPOS DE IMPRESION DE ESTE MINISTERIO Y DEPENDENCIAS PROC. CULT.CCC-CP-2022-0032, ORDEN 2023-00005, SEGUN ANEXOS.</t>
  </si>
  <si>
    <t>AS MUFFLER Y RADIADORES, SRL</t>
  </si>
  <si>
    <t>GENIUS PRINT GRAPHIC, SRL</t>
  </si>
  <si>
    <t>SERVICIOS DE IMPRESION, ENCUADERNACION Y ROTULACION, PROC- CULT-CCC-CP-2022-0025, ORDEN 2022-00498, SEGUN ANEXOS.</t>
  </si>
  <si>
    <t>CONSTRUCTORA SATLER, SRL</t>
  </si>
  <si>
    <t>PAGO CUB 3, FACT B1500000042, PROCESO CULTURA-CCC-LPN-2022-0002, CO BS-0012828-2022, ADENDUM BS-0005761-2023, ADENDUM BS-0007038-2023 POR SERV DE IMPERMEABILIZACION PREVENTIVA EN TECHOS INFRAESTRUCTURAS CULTURALES, LOTES ADJUDICADOS I,II Y III, SEGUN ANEX</t>
  </si>
  <si>
    <t>SERVICIOS DE MANTENIMIENTOS DE VEHICULOS   DE LA FLOTILLA VEHICULAR DE   ESTE MINISTERIO, PROC. CULT. UC-CD-2023-0138, ORDEN 2023-00353, SEGUN ANEXOS.</t>
  </si>
  <si>
    <t>MAGNA MOTORS, SA</t>
  </si>
  <si>
    <t>SERV. DE MANTENIMIENTO Y REPARACION DE LOS VEHICULOS PERTENECIENTE A LA FLOTILLA DE ESTE MINISTERIO, PROCESO CULTURA-CCC-PEPU-2023-0002, ORDEN CULTURA-2023-00314, MEDIANTE FACTURAS ANEXAS</t>
  </si>
  <si>
    <t>DEVOLUCIÓN DE SUBSIDIO POR MATERNIDAD ABRIL 2023.</t>
  </si>
  <si>
    <t>PAGO  POR ADQUISICION DE BATERIAS PARA VEHICULOS PERTENENCIENTE A LA FLOTILLA DE ESTE MINISTERIO, PROCESO UC-CD-2023-0045, ORDEN, 2023-00120.</t>
  </si>
  <si>
    <t>AGUA CRISTAL, SA</t>
  </si>
  <si>
    <t>ADQUISICION DE AGUA MEDIANTE FACTURAS ANEXAS, PARA USO DE LOS EMPLEADOS DE LA SEDE Y DEPENDENCIAS DE ESTE MINISTERIO DE CULTURA, ORDEN DE COMPRA CULTURA-DAF-CM-2022-0031, ORDEN 2022-231, SEGUN  ANEXOS</t>
  </si>
  <si>
    <t>P/COMPENS. CUMPL. INDICADORES MAP 2023-SEGURIDAD-ACT</t>
  </si>
  <si>
    <t>P/COMPENS. CUMPL. INDICADORES MAP 2023-SEGURIDAD-INACT</t>
  </si>
  <si>
    <t>COMPRA DE PINTURA Y MATERIALES, UTILIZADOS EN EL MANTENIMIENTO DE VERJAS PERIMETRALES, PARA SER UTILIZADAS EN LA SEDE Y DEPENDENCIAS DE ESTE MINIC.PROC. CULT UC-CD-2023-0117, ORDEN 2023-00332, SEGUN ANEXOS.</t>
  </si>
  <si>
    <t>PAGO POR SERVICIO DE HOSPEDAJE PARA TALLERISTAS INTERNACIONAL INVITADOS DEL FESTIVAL INTERNACIONALES DE TEATRO 2023 Y GANADORES DE PREMIO PEDRO HEMRIQUEZ UREÑA, PROCESO UC-CD-2023-0122 ORDEN 2023-00319, SEGUN ANEXOS.</t>
  </si>
  <si>
    <t>PAGO POR SERVICIO HOSPEDAJE PARA DIFERENTES PERSONALIDADES QUE PARTICIPARON  EN LAS DIFERENTES ACTIVIDADES DEL XI FESTIVAL INTERNACIONAL DE TEATRO 2023 PROCESO,CCC-PEEX-2023-0003 ORDEN 2023-00322, CERTIFICACION CONTRATO BS0013885-2023 SEGUN ANEXOS.</t>
  </si>
  <si>
    <t>RUDDY NELSON FRIAS ANGELES</t>
  </si>
  <si>
    <t>PAGO   SERVICIOS NOTARIO PUBLICO, PARA LA PREPARACION DE ACTOS DE COMPROBACION EN EL DISTRITO NACIONAL Y EL INTERIOR DEL PAIS PROCESO UC-CD-2023-0066, ORDEN 2023-00171, SEGUN ANEXOS.</t>
  </si>
  <si>
    <t>42 BENEFICIARIOS</t>
  </si>
  <si>
    <t>TRANSFERENCIA  A  FAVOR  DE(42)  ASFL  DEL SECTOR CULTURAL, CORRESPONDIENTE A LAS SUBVENCION DEL MES DICIEMBRE 2023, SEGUN ANEXOS</t>
  </si>
  <si>
    <t>PAGO HORAS EXTRAORDINARIAS OCT. 2023-P01</t>
  </si>
  <si>
    <t>SKETCHPROM, SRL</t>
  </si>
  <si>
    <t>ADQUISICION DE MOBILIARIO DE OFICINA, EQUIPOS AUDIOVISUALES Y ESTRUCTURAS PREFABRICADAS P/LA HABILITACION DE LA CASA DE LA MUSICA, CO-BS-0012822-2022, ADENDUM-BS-0011406-2023, ORDEN 2022-00382, SEGUN ANEXOS.</t>
  </si>
  <si>
    <t>TRANSFERENCIA A FAVOR DE LA BANDA DE MUSICA MUNICIPAL DE CABRAL, CORRESPONDIENTE A LA SUBVENCION DE LOS MESES DE NOVIEMBRE Y DICIEMBRE 2023, SEGUN ANEXOS.</t>
  </si>
  <si>
    <t>TRANSFERENCIA A FAVOR DE LA BANDA DE MUSICA MUNICIPAL DE CABRAL, CORRESPONDIENTE A LA REGALIA  2023, SEGUN ANEXOS.</t>
  </si>
  <si>
    <t>BANDA MUNICIPAL DE MUSICA DE BARAHONA BY DELIO GAUTREAUX</t>
  </si>
  <si>
    <t>TRANSFERENCIA A FAVOR DE LA BANDA DE MUSICA MUNICIPAL  BARAHONA BY DELIO GAUTREAUX, CORRESPONDIENTE   A LA SUBVENCION DE LOS MESES DE SEPTIEMBRE, OCTUBRE, NOVIEMBRE Y DICIEMBRE, 2023, SEGUN ANEXOS.</t>
  </si>
  <si>
    <t>TRANSFERENCIA A FAVOR DE LA ACADEMIA   DOMINICANA DE LA LENGUA, CORRESPONDIENTE AL MES DE DICIEMBRE   2023, SEGUN ANEXOS.</t>
  </si>
  <si>
    <t>TRANSFERENCIA A FAVOR DE CORPORACION ESTATAL DE RADIO Y TELEVISION (CERTV), CORRESPONDIENTE AL MES DE DICIEMBRE, 2023, PARA PAGO DE NOMINA Y APORTE PARA GASTOS ADMINISTRATIVOS Y ENERGIA ELECTRICA, SEGUN ANEXOS.</t>
  </si>
  <si>
    <t>INST NAC DE AGUAS POTABLES Y ALCATARILLADOS</t>
  </si>
  <si>
    <t>PAGO FACTURA B1500322302, POR SUMINISTRO DE AGUA, CORRESPONDIENTE AL MES DE OCTUBRE 2023, DEL INMUEBLE DONDE ESTA UBICADA LA CASA DE LA CULTURA MARIA MONTES, EN LA LPROVINCIA BARAHONA DEPENDENCIA DE ESTE MINISTERIO DE CULTURA, SEGUN ANEXOS</t>
  </si>
  <si>
    <t>PAGO FACTS B1500005401 Y B1500005402, POR SERVICIOS DE RECOGIDA DE BASURA DE LAS DEPENDENCIAS DE ESTE MINISTERIO DE CULTURA UBICADAS EN LA REGION NORTE,CORRESPONDIENTE AL MES DE DICIEMBRE 2023, SEGUN ANEXOS</t>
  </si>
  <si>
    <t>PAGO POR SERVICIOS DE RECOGIDA DE BASURA DE ESTE MINISTERIO DE CULTURA Y SUS DEPENDENCIAS, CORRESPONDIENTE AL MES DE DICIEMBRE 2023, SEGUN ANEXOS</t>
  </si>
  <si>
    <t>PAGO FACTURA NO. B1500055665, POR SERVICIOS DE INTERNET MOVIL Y TELEFONICAS DE LAS FLOTAS DE ESTE MINISTERIO DE CULTURA, CORRESPONDIENTE AL MES DE NOVIEMBRE DEL  2023, (TELEFONO LOCAL Y SERVICIOS D INTERNET Y TELEVISION POR CABLE), SEGUN ANEXOS.</t>
  </si>
  <si>
    <t>PAGO FACTS B1500416315 Y B1500420453,POR SERVICIOS DE ENERGIA EECTRICA DE LAS DEPEDENCIAS: CENTRO NACIONAL DE CONSERVACION DE DOCUMENTOS (CENACOD) Y EL CENTRO CULTURAL MARIA MONTEZ (BARAHONA),</t>
  </si>
  <si>
    <t>CORRESPONDIENTE AL MES DE OCTUBRE 2023, SEGUN ANEXOS"</t>
  </si>
  <si>
    <t>GRAFITALLER STUDIO PUBLICITARIO, SRL</t>
  </si>
  <si>
    <t>TRANSFERENCIA A FAVOR DE LA BANDA DE MUSICA DE BARAHONA BY DELIO GAUTREAUX, CORRESPONDIENTE A LA REGALIA PASCUAL DEL 2023</t>
  </si>
  <si>
    <t>MARICO, SRL</t>
  </si>
  <si>
    <t>PAGO FACTURA B1500000040 POR ADQUISICION DE INSUMOS PARA TRABAJOS DE CARNETIZACION DE EMPLEADOS DE ESTE MNISTERIO PROCESO UC-CD-2023-0116, ORDEN, 2023-00331, SEGUN ANEXOS.</t>
  </si>
  <si>
    <t>SIG GROUP, SRL</t>
  </si>
  <si>
    <t>PAGO FACTURA B1500000195 POR SERVICIO DE LAVADO Y PLANCHADO DE DIVERSOS ARTICULOS  PARA SER USADO EN LA INSTITUCION, PROCESO UC-CD-2023-0012, ORDEN 2023-00016, SEGUN ANEXOS.</t>
  </si>
  <si>
    <t>SERVICIO DE CONSULTORIA RECONFIGURACION DE SHAREPOINT Y CONSULTORIA DE LA GESTION DE LA MESA DE AYUDA DE TI, PARA EL USO Y MANEJO DEL DEPTO. DE TECNOLOGIA DE ESTE MINC., PROCESO CULTURA-UC-CD-2023-0059, ORDEN 2023-00177, MEDIANTE FACT B1500000118, ANEXA</t>
  </si>
  <si>
    <t>TRANSFERENCIA A FAVOR DEL CORO DE CAMARA KORIBE, CORRESPONDIENTE A DICIEMBRE 2023, SEGUN ANEXOS.</t>
  </si>
  <si>
    <t>TRANSFERENCIA A FAVOR DEL TEATRO ORQUESTAL DOMINICANO, CORRESPONDIENTE A DICIEMBRE 2023, SEGUN ANEXOS.</t>
  </si>
  <si>
    <t>DISLA URIBE KONCEPTO, SRL</t>
  </si>
  <si>
    <t>TRANSFERENCIA A FAVOR DE DIRECCION DE CULTURA DOMINICANA EN EL EXTERIOR, CORRESPONDIENTE AL MES DE DICIEMBRE 2023, SEGUN ANEXOS.</t>
  </si>
  <si>
    <t>SERVICIOS DE CATERING PARA ACTIVIDADES DE ESTE MINISTERIO, PROC. CULT. DAF-CM-2023-0031, ORDEN 2023-00241, SEGUN ANEXOS.</t>
  </si>
  <si>
    <t>TRANSFERENCIA   A FAVOR DE ACTIVIDADES CULTURALES, CORRESPONDIENTE AL   MES DE DICIEMBRE DEL 2023, SEGUN ANEXOS.</t>
  </si>
  <si>
    <t>BANDA DE MUSICA DE DUVERGE</t>
  </si>
  <si>
    <t>TRANSFERENCIA A FAVOR DEL PANTEON DE LA PATRIA, CORRESPONDIENTE AL MES DE DICIEMBRE 2023, SEGUN ANEXOS.</t>
  </si>
  <si>
    <t>TRANSFERENCIA A FAVOR DE LA BANDA DE MUSICA MUNICIPAL DE DUVERGE, CORRESPONDIENTE A LA REGALIA PASCUAL 2023, SEGUN ANEXOS.</t>
  </si>
  <si>
    <t>LAVANDERIA ROYAL C POR A</t>
  </si>
  <si>
    <t>TRANSFERENCIA   A   FAVOR DE LA BANDA DE MUSICA MUNICIPAL DE DUVERGE CORRESPONDIENTE, AL MES DE DIECIEMBRE  2023, SEGUN ANEXOS.</t>
  </si>
  <si>
    <t>PAGO POR SERVICIO DE LAVANDERIA Y PLANCHADO DE DIVERSOS ARTICULOS PARA SER USADO EN ESTA INSTITUCION PROCESO CULTUTA-UC-CD-2023-0080, ORDEN 2023-00234. SEGUN ANEXOS.</t>
  </si>
  <si>
    <t>PAGO POR SERVICIOS DE MANTENIMIENTO PREVENTIVOS Y REPARACIONES MENORES A DIFERENTES VEHICULOS DE LA FLOTILLA VEHICULAR DE ESTE MINISTERIO DE CULTURA PROCESO CULTURA-UC-CD-2023-00138, ORDEN 2023-00356, SEGUN ANEXOS.</t>
  </si>
  <si>
    <t>PAGO FACTURA NO. B1500002711, POR ADQUISICION DE BATERIA VEHICULO PERTENECIENTE A FLOTILLA VEHICULAR DE ESTE MINISTERIO, PROCESO CULTUA-UC-CD-2023-0045, ORDEN 2023-00120, SEGUN ANEXOS.</t>
  </si>
  <si>
    <t>SEVEN &amp; THIRTY MARKETING, SRL</t>
  </si>
  <si>
    <t>PAGO FACTURA NO. B1500000189 POR SERVICIOS DE IMPRESION PARA SER UTILIZADOS EN SEDE Y DEPENDENCIAS, PROCESOCULTURA-UC-CD-2023-0141, OERDEN 2023-00364 SEGUN ANEXOS.</t>
  </si>
  <si>
    <t>FUMISMART, SRL</t>
  </si>
  <si>
    <t>PAGO FACTURA NO. B1500000248 Y B1500000252, POR SERVICIOS DE IMPRESIONES VARIAS PAR A LA XXX BIENAL DE ARTE VISUALES 2023, PROCESO CULTURA-2023-DAF-CM-2023-0028, ORDEN 2023-00193. SEGUN ANEXOS.</t>
  </si>
  <si>
    <t>SERVICIES TRAVEL, SRL</t>
  </si>
  <si>
    <t>PAGO FACTURA NO. B1500000178,B1500000187 POR CONTRATACION SERVICIOS DE DISINFECCION,FURMIGACION Y CONTROL PLAGA EN EL MINISTERIO Y DEPENDENCIAS,POR UN PERIODO DE 12 MESES, CERTIF. CONTRATO NO. BS-0002649-2023  PROCESO CULTURA-CCC-CP-2022-0031 SENGUN ANEXO</t>
  </si>
  <si>
    <t>GRUPO ASTRO, SRL</t>
  </si>
  <si>
    <t>PAGO  FACTURA B1500003790, PORSERVICIOS DE ALQUILER DE VEHICULO PARA TRASLADO DE ARBOL DE NAVIDAD DE 20 PIES DESDE LA SEDE HACIA LA PLAZA DE LA CULTURA PROCESO-2022-0102 ORDEN 2022-00553, SEGUN ANEXOS.</t>
  </si>
  <si>
    <t>PAGO FACTURA NO. B1500006786, POR CONFECCION DE ENMACARDOS DEL DESPACHO DE ESTE MINISTERIO DE CULTURA, PROCESO-UC-CD-2023-0017, ORDEN 2023-00041, SEGUN  ANEXOS.</t>
  </si>
  <si>
    <t>OBELCA, SRL</t>
  </si>
  <si>
    <t>PAGO POR SERVICIOS DE AGUA POTABLE DE ESTE MINISTERIO DE CULTURA Y SUS DEPENDENCIAS, CORRESPONDEINTE AL MES DE DICIEMBRE 2023, SEGUN ANEXOS</t>
  </si>
  <si>
    <t>PAGO FACT B1500000494, POR ADQUISICION DE LUCES DE EXTENSION PARA DECORACION NAVIDEÑA, PROCESO CULTURA-UC-CD-2023-00146, SEGUN ANEXOS.</t>
  </si>
  <si>
    <t>2 BENEFICIARIOS</t>
  </si>
  <si>
    <t>PAGO POR SERVICIO DE MANTENIMIENTO PREVENTIVO Y REPARACIONES MENOERES A DIFERETES VEHICULO PERTENECIENTE A LA FLOTILLA VEHICULAR DE ESTE MINISTERIO, PROCESO-UC-CD2023-00138 ORDEN 2023-00354, SEGUN ANEXOS.</t>
  </si>
  <si>
    <t>P/CARACTER EVENTUAL DIC. 2023-P01</t>
  </si>
  <si>
    <t>P/PRIMA DE TRANSPORTE DIC. 2023-P01</t>
  </si>
  <si>
    <t>LEDTRIC, SRL</t>
  </si>
  <si>
    <t>DEVOLUCIÓN DE SUBSIDIO POR MATERNIDAD MAYO 2023.</t>
  </si>
  <si>
    <t>PAGO FACTURA NO.B1500000388, POR ADQUISICION DE CABLES DE GOMA PARA DECORACION NAVIDEÑA, PROCESO-UC-CD-2023-00147, ORDEN 2023-00366, SEGUN ANEXOS.</t>
  </si>
  <si>
    <t>P/SUPLENCIA DIC. 2023-P01</t>
  </si>
  <si>
    <t>P/EMPLEADOS TEMPORALES - DIC.2023 - PROG.01</t>
  </si>
  <si>
    <t>P/SUELDO FIJO - DICIEMBRE 2023 - PROG.01</t>
  </si>
  <si>
    <t>P/TRAMITE DE PENSION - DIC.2023 - PROG.01</t>
  </si>
  <si>
    <t>P/SUELDO FIJO - DICIEMBRE 2023 - PROG.11</t>
  </si>
  <si>
    <t>PAGO FACTURA NO. B1500322613, POR SUMINISTRO DE AGUA CORRESPONDIENTE AL MES NOVIEMBRE DEL 2023, DEL INMUEBLE DONDE ESTA UBICADA LA CASA DE DE LA CULTURA MARIA MONTES EN BARAHORA , DEPENDENCIAS DE ESTE MINISTERIO DE CULTURA . SEGUN ANEXOS.</t>
  </si>
  <si>
    <t>TRANSFERENCIA  A FAVOR DE LA DIRECCION GENERAL DE CINE POR CONCEPTO DE GASTOS CORRIENTES Y NOMINA DEL MES DE DICIEMBRE 2023</t>
  </si>
  <si>
    <t>TRANSFERENCIA  A FAVOR DE LA ACADEMIA DE LA LENGUA CORRESPONDIENTE A LA ASIGNACION MENSUAL DESDE EL MES DE ABRIL A DICIEMBRE 2023, PROVENIENTES DE LOS FONDOS PRESIDENCIALES ASIGNADOS EN EL 2023</t>
  </si>
  <si>
    <t>TRANSFERENCIA A FAVOR DE LA  ACADEMIA  DOM. DE LA HISTORIA   CORRESPONDIENTE A LA ASIGNACION DE LOS MESES DE ABRIL A DICIEMBRE 2023, PROVENIENTE DE LOS FONDOS PRESIDENCIALES ASIGNADOS EN EL 2023, SEGUN ANEXOS.</t>
  </si>
  <si>
    <t>P/INTERINATO DIC. 2023-P01</t>
  </si>
  <si>
    <t>P/SUELDO FIJO - DICIEMBRE 2023 - PROG.13</t>
  </si>
  <si>
    <t>P/PERIODO PROBATORIO DIC. 2023-P01</t>
  </si>
  <si>
    <t>PAGO SERV. TELEFONICOS Y FLOTAS DE ESTE MINC Y SUS DEPENDENCIAS, CORRESP. AL MES DE NOVIEMBRE DEL 2023 Y MES DE DICIEMBRE 2023 DEL PATRONATO DE LA CIUDAD COLONIAL Y DEL PANTEON DE LA PATRIA(SERV LARGA DISTANCIA, TEL LOCAL, INTERNET Y TV POR CABLE, SEGUN A</t>
  </si>
  <si>
    <t>PAGO POR SERVICIOS DE ENERGIA ELECTRICA DE LAS DEPENDENCIAS DE ESTE MINISTERIO DE CULTURA EN LA REGION NORTE, CORRESPONDIENTE AL MES DE NOVIEMBRE DEL 2023 SEGUN ANEXOS.</t>
  </si>
  <si>
    <t>PAGO POR SERVICIOS DE AGUA Y BASURADEL GRAN TEATRO DEL CIBAO, DEPENDENCIA DE ESTE MINISTERIO DE CULTURA EN LA REGION NORTE, CORRESPONDIENTE AL MES DE NOVIEMBRE DEL 2023 SEGUN ANEXOS.</t>
  </si>
  <si>
    <t>P/COMP. SEGURIDAD DIC. 2023-P01</t>
  </si>
  <si>
    <t>SOLUCIONES INTEGRALES CAF, SRL</t>
  </si>
  <si>
    <t>PAGO FACTURA NO. B1500000302, POR SERVICIOS DE IMPRESION PARA  ACTIVIDADES D ESTE MINISTERIO PROCESO, UC-CD-2023-0141, ORDEN -2023-00365, SEGUN ANEXOS.</t>
  </si>
  <si>
    <t>TURISTRANS TRANSPORTE Y SERVICIOS, SRL</t>
  </si>
  <si>
    <t>PAGO POR SERVICIOS DE LAVADO Y DESIN FECCION DE CISTERNA Y ABASTECIMIENTO DE AGUA DE REQUIRIMIRNTOS DE VARIAS DEPENDENCIAS DE ESTE MINISTERIO, PROCESO-UC-CD-2023-0058, ORDEN 2023-00181 SEGUN ANEXOS.</t>
  </si>
  <si>
    <t>AUTOCAMIONES C POR A</t>
  </si>
  <si>
    <t>PAGO POR  SERV. DE TRANSPORTE DE AUTOBUS  P/ VIAJAR DE DAJABON A MONTE CRISTI, VALVERDE MAO MONTECRISTI Y DE STGO RODRIGUEZ A MONTE CRISTI, A PARTICIPAR EN EL DIALOGO CULTURAL REALIZADO EN DICHA PROVINCIA, PROC-CULT-UC-CD-2023-00016, ORDEN-2023-00077.</t>
  </si>
  <si>
    <t>PAGO POR SERVICIOS DE MANTENIMIENTO PREVENTIVO A VEHICULO PERTENECIENTE A LA FLOTILLA VEHICULAR DE ESTE MINISTERIO DE CULTURA, MEDIANTE FACTURA NO. B1500003682, PROCESO CULTURA-UC-CD-2023-0024, ORDEN CULTURA-2023-00048, SEGUN ANEXOS</t>
  </si>
  <si>
    <t>TRANSFERENCIA A FAVOR DE LA  ACADEMIA DOMINICANA DE LA HISTORIA, CORRESPONDIENTE AL MES DE DICIEMBRE 2023, SEGUN ANEXOS.</t>
  </si>
  <si>
    <t>TRANSFERENCIA A FAVOR DEL INSTITUTO DUARTIANO, CORRESPONDIENTE A GASTOS CORRIENTES Y PAGO DE NOMINA, MES DE DICIEMBRE 20233</t>
  </si>
  <si>
    <t>TRANSFERENCIA A FAVOR DEL ARCHIVO GENERAL DE LA NACION, (AGN) CORRESPONDIENTE A GASTOS CORRIENTES Y PAGO DE NOMINA, MES DE DICIEMBRE 2023, SEGUN ANEXOS.</t>
  </si>
  <si>
    <t>TRANSFERENCIA A FAVOR DEL ARCHIVO GENERAL DE LA NACION, AGN) CORRESPONDIENTE A GASTOS DE CAPITAL, MES DE DICIEMBRE 2023, SEGUN ANEXOS.</t>
  </si>
  <si>
    <t>P/VIATICO DENTRO DEL PAIS DIC. 2023-P01</t>
  </si>
  <si>
    <t>REFRINVERTE, SRL</t>
  </si>
  <si>
    <t>PAGO FACTURA B1500000301, POR IMPRESIONES VARIAS PARA LA XXX BIENAL DE ARTES VISUALES 2023, PROCESO CULTURA-DAF-CM-2023-0028, ORDEN CULTURA-2023-00191, SEGUN ANEXOS</t>
  </si>
  <si>
    <t>PAGO FACTURA B1500000885 POR ADQUISICION DE AIRE ACONDICIONADO PARA SER UTILIZADO EN EL AREA DEL DESPACHO DE ESTE MINISTERIO, PROCESO CULTURA-UC-CD-2023-0094, ORDEN DE COMPRA CULTURA-2023-00327, SEGUN ANEXOS</t>
  </si>
  <si>
    <t>CECOMSA, SRL</t>
  </si>
  <si>
    <t>PAGO FACTURA NO.B1500000492, POR ADQUISICION  DE ARTICULOS NAVIDEÑOS PARA DECORACION EN LA SEDE E INSTALACION PARA LA PLAZA DE CULTURA DEPENDENCIA  DE ESTE MINISTERIO PRECESO-DAF-CM-2023-0064, ORDEN 2023-00357, SEGUN ANEXOS.</t>
  </si>
  <si>
    <t>KALALU DANZA</t>
  </si>
  <si>
    <t>PAGO FACTRA E450000000621, POR ADQUISICION DE EQUIPOS INFORMATICOS PARA VARIAS AREAS DE ESTE MINISTERIO, PROCESO CULTURA-DAF-CM-2023-0048, ORDEN DE COMPRA 2023-0245, SEGUN ANEXOS</t>
  </si>
  <si>
    <t>FUNDACION AGRUPACION ORFEON DE SANTIAGO</t>
  </si>
  <si>
    <t>TRANSFERENCIA A FAVOR DE LA  ASFL DEL SECTOR CULTURAL KALALU DANZA INC., CORRESPONDIENTE A LOS MESES DE JULIO, AGOSTO, SEPTIEMBRE, OCTUBRE, NOVIEMBRE Y DICIEMBRE 2023</t>
  </si>
  <si>
    <t>FUNDACION ESPACIOS CULTURALES, INC., D. N.</t>
  </si>
  <si>
    <t>TRANSFERENCIA A FAVOR DE LA  ASFL DEL SECTOR CULTURAL FUNDACION AGRUPACION CORAL DE SANTIAGO, INC., CORRESPONDIENTE A LOS MESES DE  SEPTIEMBRE, OCTUBRE, NOVIEMBRE Y DICIEMBRE 2023</t>
  </si>
  <si>
    <t>TRANSFERENCIA A FAVOR DE LA  ASFL DEL SECTOR CULTURAL FUNDACION ESPACIOS CULTURALES INC., CORRESPONDIENTE A LOS MESES DE  SEPTIEMBRE, OCTUBRE, NOVIEMBRE Y DICIEMBRE 2023</t>
  </si>
  <si>
    <t>FUNDACION BONAO PARA LA CULTURA INC</t>
  </si>
  <si>
    <t>TRANSFERENCIA A FAVOR DE LA   ASFL DEL SECTOR CULTURAL FUNDACION AGRUPACION CORAL ORFEON DE SANTIAGO INC., CORRESPONDIENTE AL MES DE ENERO 2023, SEGUN ANEXOS.</t>
  </si>
  <si>
    <t>TRANSFERENCIA A FAVOR DE LA   ASFL DEL SECTOR CULTURAL FUNDACION BONAO PARA LA CULTURA, INC., CORRESPONDIENTE A LOS MESES DE SEPTIEMBRE, OCTUBRE, NOVIEMBRE Y DICIEMBRE 2023, SEGUN ANEXOS.</t>
  </si>
  <si>
    <t>ESCUELA DE ALTA DIRECCIÓN BARNA</t>
  </si>
  <si>
    <t>PAGO FACT B1500000961 A CONTRATO NO. BS-0010796-2023, POR SERV. DE ALMUERZOS Y CENAS PARA EL PERSONAL CIVIL Y MILITAR DE ESTE MINC Y SUS DEPEDENCIAS, CORRESPONDIENTE AL MES DE SEPTIEMBRE 2023, PROCESO CULTURA-CCC-LPN-2023-01, ORDEN 2023-00226, SEGUN ANEXO</t>
  </si>
  <si>
    <t>CARIDELPA, SA</t>
  </si>
  <si>
    <t>PAGO FACTURA B1500000722, POR CAPACITACION DE COLABORADORES DE ESTE MINISTERIO, DIPLOMADO SOBRE PROGRAMA DE MEJORA DE PROCESOS EN LA  UNIDAD DE COMPRAS, PROCESO CULTURA-UC-CD-2023-00121, ORDEN NO. 2023-00334, SEGUN ANEXO</t>
  </si>
  <si>
    <t>PEYPAC C POR A</t>
  </si>
  <si>
    <t>SALDO CERTIFICACION DE CONTRATO NO.BS-00-12259-2023, MENOS AVANCE 20%, POR HOSPEDAJE PARAPARTICIPANTES DE ACTIVIDADES DEL FITE RD 2023, EN LA PROVINCIA DE SANTIAGO. ITEM1 PROCESO-CCC-PEEX-2023-0003, MEDIANTE FAC. B1500000833, SEGUN ANEXOS.</t>
  </si>
  <si>
    <t>CUB 4, MENOS 20% CO-0001485-2021, ADENDUM CO-0001892-2022, ADENDUM CO-0002101-2023, POR READEC, DEL ITEM 3, REP. DE BELLAS ARTES DE SANTIAGO Y ITEM 4 REPARACION DEL EDIF DE BELLAS ARTES DE PUERTO PLATA, FACT B1500000063, CESION DE CREDITO A IN FACT, SRL,</t>
  </si>
  <si>
    <t>SERVICIOS DE IMPPRESION DE MATERIALES QUE FUERON UTILIZADOS EN LA 25A. FERIA INTERNACIONAL DEL LIBRO 2023, PROC. CULT. DAF-CM-2023-0043, ORDEN 2023-00213, SEGUN ANEXOS</t>
  </si>
  <si>
    <t>TRANSFERENCIA A FAVOR DE ACTIVIDADES CULTURALES DE ESTE MINISTERIO DE CULTURA  2023, SEGUN ANEXOS</t>
  </si>
  <si>
    <t>P/COMPENSACION EXTRAORDINARIA ANUAL 2023-P01</t>
  </si>
  <si>
    <t>P/COMPENSACION EXTRAORDINARIA ANUAL 2023-P11</t>
  </si>
  <si>
    <t>TRANSFERENCIA A FAVOR DE PREMIOS LITERARIOS 2023, SEGUN ANEXOS</t>
  </si>
  <si>
    <t>P/COMPENSACION EXTRAORDINARIA ANUAL 2023-P13</t>
  </si>
  <si>
    <t>CORPID, SRL</t>
  </si>
  <si>
    <t>P/COMPENSACION EXTRAORDINARIA ANUAL 2023 ADIC. -P01</t>
  </si>
  <si>
    <t>INGENIERIA DE PROTECCION, SRL</t>
  </si>
  <si>
    <t>PAGO FACTURA B1500000077, POR SERVICIO DE IMPRESIONES VARIAS QUE FUERON UTILIZADAS EN LA 25A FERIA INTERNACIONAL DEL LIBRO 2023, PROCESO CULTURA-DAF-CM-2023-0043, ORDEN DE COMPRA 2023-00214, SEGUN ANEXOS</t>
  </si>
  <si>
    <t>SGA SERVICIOS GENERALES DE ADMINISTRACIÓN, SRL</t>
  </si>
  <si>
    <t>PAGO POR ADQUISICION DE EQUIPOS Y COMPONENTES DE SEGURIDAD Y VIGILANCIA PARA EL MUSEO DEL MAR, DEPENDENCIA DE ESTE MINISTERIO, PROCESO CULTURA-UC-CD-2022-0255, ORDEN CULTURA 2022-00595, MEDIANTE B1500000440 Y B1500000539, SEGUN ANEXOS</t>
  </si>
  <si>
    <t>PAGO FACTURA  NO. B1500000064 POR PULIDO Y APLICACION DE SELLADOR A LA ESCALINATA PRINCIPAL Y DESCANSO DE LA SEDE, LAVADO Y CRISTALIZADO DE MALMOL Y LA LIMPIEZA PROFUNDA DEL PISO PORCELANATO DEL 2DO. NIV.PROCESO UC-CD-2023-0145, ORDEN  2023-00359 SEGUN AN</t>
  </si>
  <si>
    <t>PAGO SERV DE IMPRESION PARA SER UTILIZADOS EN EL DESPACHO DE LA MINISTRA Y EN LA OFICINA DE PATRIMONIO CULTURAL SUBACUATICO, DEPENDENCIA DE ESTE MINC, MEDIANTE FACTS B1500000192 Y B1500000193, PROCESO CULTURA-UC-CD-2023-0114, ORDEN DE COMPRA 2023-00308, A</t>
  </si>
  <si>
    <t>PAGO 4 SERVICIOS DE ALQUILER DE IMPRESORAS Y MANTENIMIENTO DE LOS EQUIPOS DE IMPRESION DE ESTE MINISTERIO Y SUS DEPENENCIAS, CORRESPONDIENTE A LOS MESES DE OCTUBRE Y NOV. 2023 CO-BS-0005199-2023, PROC-CULT-CCC-CP-2022-0032, ORDEN 2023-00005, SEGUN ANEXOS.</t>
  </si>
  <si>
    <t>PAGO FACTURA B1500002738, POR ADQUISICION DE BATERIA PARA VEHICULO PERTENECIENTE A LA FLOTILLA VEHICULAR DE ESTE MINISTERIO, PROCESO CULTURA -UC-CD-2023-0045, ORDEN 2023-00120, SEGUN ANEXOS</t>
  </si>
  <si>
    <t>AJ IT ELECTRONICS SOLUTIONS, SRL</t>
  </si>
  <si>
    <t>PAGO FACTURA B1500000398, POR SERVICIOS DE NOTARIO PUBLICO PARA EL LEVANTAMIENTO Y PREPARACION DE ACTOS DE COMPROBACION EN EL DISTRITO NACIONAL, PROCESO DAF-CM-2023-0022, ORDEN 2023-00169 SEGUN ANEXOS.</t>
  </si>
  <si>
    <t>PAGO SERV. DE TRANSMISION EN VIVO CIRCUITO CERRADO A DOS CAMARAS PARA LA DIFUSION DEL PREMIO PEDRO HENRIQUEZ UREÑA, REALIZADO EN LA BIBLIOTECA NACIONAL  MEDIANTE FACTURA B1500000195, PROCESO CULTURA-UC-CD-2023-0126, ORDEN 2023-00330,SEGUN ANEXOS</t>
  </si>
  <si>
    <t>PAGO FACTURA B1500246665, POR ADQUISUCION DE TICKES DE COMBUSTIBLE AL PERSONAL  DE LA SEDE Y DEPENDENCIAS DE ESTE MINISTERIO PROCESO DAF-CM-2023-0067, ORDEN 2023-00368 SEGUN ANEXOS.</t>
  </si>
  <si>
    <t>BANDERAS GLOBAL HC, SRL</t>
  </si>
  <si>
    <t>PAGO FACTURA B1500000134, POR MANTENIMIENTO PREVENTIVO DE EQUIPOS DE GENERACION ELELCTRICA EN LA SEDE  Y DEPENDENCIAS DE ESTE MINISTERIO DE CULTURA, PROCESO CULTURA-DAF-CM-2023-0060, ORDEN 2023-00372 SEGUN ANEXOS.</t>
  </si>
  <si>
    <t>INVERSIONES ND &amp; ASOCIADOS, SRL</t>
  </si>
  <si>
    <t>PAGO FACTURA B1500001730, POR  LA CONFECCION DE BANDERAS NACIONAL E INSTITUCIONALES PARA USO DE SEDE Y DEPENDENCIAS DE ESTE MINISTERIO DE CULTURA, PROCESO CULTURA-UC-CD-2023-0137, ORDEN 2023-00367 SEGUN ANEXOS.</t>
  </si>
  <si>
    <t>PAGO FACTURA B1500001806 B1500001890, POR ADQUISICION DE MOBILIARIOS DE OFICINA PARA USO DE LA SEDE  Y DEPENDENCIAS DE ESTE MINISTERIO DE CULTURA, PROCESO CULTURA-DAF-CM-2023-0033, ORDEN 2023-00188 SEGUN ANEXOS.</t>
  </si>
  <si>
    <t>REFRICLIMA HF, SRL</t>
  </si>
  <si>
    <t>PAGO FACTURA B1500001926, POR ADQUISICION DE MOBILIARIOS DE OFICINA PARA USO DE LA SEDE  Y DEPENDENCIAS DE ESTE MINISTERIO DE CULTURA, PROCESO CULTURA-DAF-CM-2023-0033, ORDEN 2023-00343 SEGUN ANEXOS.</t>
  </si>
  <si>
    <t>CABACON SERVICIOS DE INGENIERÍA, SRL</t>
  </si>
  <si>
    <t>PAGO FACTURA B1500000730, POR ADQUISICION DE AIRES ACONDICIONADOS PARA SER UTILIZADOS EN ESTE MINISTERIO Y DEPENDENCIAS, PROCESO CULTURA-DAF-CM-2023-0065, ORDEN DE COMPRA CULTURA-2023-00374, SEGUN ANEXOS</t>
  </si>
  <si>
    <t>CUB.1 MENOS AVANCE 20%   CO-0001138-2023, ADENDUM CO-0002963-2023, POR LA HABILITACION DE ESPACIOS PARA EN CENTRO NACIONAL DE CONSERVACION DE OBRAS DE ARTES Y DOCUMENTOS, (CENACOD) LOTE 1, PROC- CULT-CCC-CP-2022-0028, ORDEN 2022-00575, SEGUN ANEXOS</t>
  </si>
  <si>
    <t>TRANSFERENCIA A FAVOR DE PROYECTOS CULTURALES, CORRESPONDIENTE AL MES DE DICIEMBRE 2023</t>
  </si>
  <si>
    <t>TRANSFERENCIA A FAVOR DE LOS PROYECTOS CULTURALES PARA CUBRIR GASTOS INCURRIDOS DURANTE EL AÑO 2023</t>
  </si>
  <si>
    <t>SERVICIOS DE DESINFECCION, FUMIGACION Y CONTROL DE PLAGAS EN LAS INSTALACIONES DEL MINIC.Y SUS DEPENDENCIAS, CORRESP. A LOS MESES SEPT. Y OCT.2023, CERT. CO-BS-0002649-2023, PROC. CULT.CCC-CP-2022-0031, ORDEN 2023-00086, SEGUN ANEXOS.</t>
  </si>
  <si>
    <t>GTG INDUSTRIAL, SRL</t>
  </si>
  <si>
    <t>STOCK DE ARTICULOS DE FERRETERIA, PARA USO DE LA SEDE Y DEPENDENCIAS DE ESTE MINIC.PROC. CULT.DAF-CM-2023-0069, ORDEN 2023-00376, SSEGUN ANEXOS.</t>
  </si>
  <si>
    <t>PAGO PARA CONFECCION DE SELLOS PARA SER UTILIZADOS EN LA SEDE Y DEPENDENCIAS DE ESTE MINISTERIO PROCESO CULTURA-UC-CD-2023-0025, ORDEN 2023-00083, FACT B1500001948, SEGUN ANEXOS</t>
  </si>
  <si>
    <t>PAGO ALQUILER DE VEHICULO PARA TRASLADO DE MOBILIARIOS DE OFICINA DEL CENTRO DE CONSEVACION DE OBRAS DE ARTES Y DOC. (CENACOD) DESDE EL 2DO. NIVEL DEL ARCHIVO GRAL. DE LA NACION AL 2DO. NIVEL DEL MUSEO NAC. DE GEOGRAFIA PROC-CULT 2022-0102, ORDEN 2022-005</t>
  </si>
  <si>
    <t>SERV DE ALQUILER   DE DOS CAMIONES CERRADO P/ TRASLADO DE MOBILIARIO DE OFICINA CENTRO NAC.DE CONSERV.Y OBRAS DE ARTES Y DOC., DESDE EL ARCHIVO GRAL DE LA NACION AL MUSEO NACIONAL DE GEOGRAFIA, PROC- CULTDAF-CM-2022-0102, ORDEN  2022-00553,  SEGUN ANEXOS</t>
  </si>
  <si>
    <t>PROCITROM, SRL</t>
  </si>
  <si>
    <t>CONTRATACION SERVICIOS DE FUMIGACION  DE LIBROS EN LA SEDE Y FUMIGACION Y CONTROL DE PLAGAS EN LA CASONA Y CENTRO CULTURAL T3, PROC-CULT- UC-CD-2023-0139, ORDEN,2023-00358, SEGUN ANEXOS.</t>
  </si>
  <si>
    <t>EL PRIMO COMERCIAL, SRL</t>
  </si>
  <si>
    <t>CUB NO1 MENOS 20%  DE AMORTIZ DE. CO-0001156-2023, ADENDUM CO-0002969-2023 POR LA HABILITACION DE ESPACIOS Y READEC. DE OFICINAS DEL MINC LOTEII: READEC. DE OFICINAS Y CONSTRUC. DE ALMAC. DE LA GCION. LA PLAZA DE LA CULT- PROC- CCC-CP-2022-0028.OR-2022-00</t>
  </si>
  <si>
    <t>PAGO PARA ADQ.DE 10 NEVERAS EJECUTIVAS PARA SER UTILIZADAS EN DIFERENTES DEPARTAMENTOS DE LA SEDE DE ESTE MINISTERIO, PROCESO CULTURA- DAF-CM-2023-0063, ORDEN 2023-00385, MEDIANTE FACTURA B1500000368, SEGUN ANEXOS</t>
  </si>
  <si>
    <t>P/VIATICOS DENTRO DEL PAIS - DIC.2023 - P01</t>
  </si>
  <si>
    <t>FUNDACION JUAN BOSCH INC</t>
  </si>
  <si>
    <t>TRANSFERENCIA PARA CONSOLIDAR PAGOS PROYECTOS CULTURALES, INCURRIDOS DURANTE EL AÑO 2023</t>
  </si>
  <si>
    <t>TRANSFERENCIA A FAVOR DEL MUSEO  JUAN BOSCH (FUNDACION), POR ASIGNACION DE FONDOS ESPECIALES DE ESTE MINISTERIO DE CULTURA, SEGUN ANEXOS</t>
  </si>
  <si>
    <t>TRANSFERENCIA A FAVOR DE PROYECTOS CULTURALES PARA ASIGNACION DE FONDOS ESPECIALES AL MUSEO DEL HOMBRE DOMINICANO Y AL MUSEO DE HISTORIA Y GEOGRAFIA, (VOLUNTARIADO),SEGUN ANEXOS</t>
  </si>
  <si>
    <t>P/BONO P/DESEMP. A EMP. CARR.2022-P01</t>
  </si>
  <si>
    <t>P/BONO P/DESEMP. A/EMPL. CARR. 2022-P11</t>
  </si>
  <si>
    <t>P/BONO P/DESEMP. A/EMPL. CARR. 2022-P13</t>
  </si>
  <si>
    <t>P/BONO P/DESEMP. A/EMPL. CARR. 2022-P01-DUP</t>
  </si>
  <si>
    <t>P/BONO P/DESEMP. A/EMPL. CARR. 2022-P13-DUP</t>
  </si>
  <si>
    <t>P/BONO P/DESEMP. A/EMPL. CARR. 2022-P01-INACT</t>
  </si>
  <si>
    <t>P/BONO P/DESEMP. A/EMPL. CARR. 2022-P11-INACT</t>
  </si>
  <si>
    <t>P/BONO P/DESEMP. A/EMPL. CARR. 2022-P13-INACT</t>
  </si>
  <si>
    <t>P/BONO P/DESEMP. A/EMPL. CARR. 2022-P01-ADIC</t>
  </si>
  <si>
    <t>P/BONO P/DESEMP. A/EMPL. CARR. 2022-P13-ADIC</t>
  </si>
  <si>
    <t>13/12/2023</t>
  </si>
  <si>
    <t>14/12/2023</t>
  </si>
  <si>
    <t>15/12/2023</t>
  </si>
  <si>
    <t>19/12/2023</t>
  </si>
  <si>
    <t>20/12/2023</t>
  </si>
  <si>
    <t>21/12/2023</t>
  </si>
  <si>
    <t>26/12/2023</t>
  </si>
  <si>
    <t>27/12/2023</t>
  </si>
  <si>
    <t>28/12/2023</t>
  </si>
  <si>
    <t>29/12/2023</t>
  </si>
  <si>
    <t>31/12/2023</t>
  </si>
  <si>
    <t>DESDE EL 01 AL 31 DE DICIEMBRE 2023</t>
  </si>
  <si>
    <t>SERVICIOS DE LAVADO DE VEHICULOS DE LA FLOTILLA VEHICULAR DE ESTE MINISTERIO, PROC. CULT.UC-CD-2023-0098, ORDEN 2023-00289, SEGUN ANEXOS.</t>
  </si>
  <si>
    <t>SERVICIOS DE MANTENIMEINTOS DE VEHICULOS DE LA FLOTILLA VEHICULAR DE ESTE MINISTERIO PROC. CULT. UC-CD-2023-0138, ORDEN 2023-00355, SEGUN ANEXOS.</t>
  </si>
  <si>
    <t xml:space="preserve">Ejecución de Gastos y Aplicaciones Financieras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</si>
</sst>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6">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40" fontId="0" fillId="5" borderId="0" xfId="0" applyNumberFormat="1" applyFill="1"/>
    <xf numFmtId="0" fontId="6" fillId="0" borderId="0" xfId="0" applyFont="1" applyAlignment="1">
      <alignment horizontal="left" vertical="center"/>
    </xf>
    <xf numFmtId="4" fontId="0" fillId="5" borderId="0" xfId="0" applyNumberFormat="1" applyFill="1"/>
    <xf numFmtId="0" fontId="2" fillId="4" borderId="12" xfId="0" applyFont="1" applyFill="1" applyBorder="1" applyAlignment="1">
      <alignment horizontal="right"/>
    </xf>
    <xf numFmtId="0" fontId="0" fillId="0" borderId="12" xfId="0" applyBorder="1" applyAlignment="1">
      <alignment horizontal="right"/>
    </xf>
    <xf numFmtId="0" fontId="0" fillId="0" borderId="12" xfId="0" applyBorder="1"/>
    <xf numFmtId="0" fontId="0" fillId="0" borderId="12" xfId="0" applyBorder="1" applyAlignment="1">
      <alignment wrapText="1"/>
    </xf>
    <xf numFmtId="39" fontId="17" fillId="4" borderId="12" xfId="0" applyNumberFormat="1" applyFont="1" applyFill="1" applyBorder="1" applyAlignment="1">
      <alignment horizontal="center"/>
    </xf>
    <xf numFmtId="39" fontId="0" fillId="0" borderId="12" xfId="0" applyNumberFormat="1" applyBorder="1"/>
    <xf numFmtId="39" fontId="17" fillId="6" borderId="12" xfId="0" applyNumberFormat="1" applyFont="1" applyFill="1" applyBorder="1"/>
    <xf numFmtId="39" fontId="0" fillId="5" borderId="0" xfId="0" applyNumberFormat="1" applyFill="1"/>
    <xf numFmtId="14" fontId="0" fillId="0" borderId="12" xfId="0" applyNumberFormat="1" applyBorder="1" applyAlignment="1">
      <alignment horizontal="right"/>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2" fillId="4" borderId="12" xfId="0" applyFont="1" applyFill="1"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494585</xdr:colOff>
      <xdr:row>0</xdr:row>
      <xdr:rowOff>48357</xdr:rowOff>
    </xdr:from>
    <xdr:to>
      <xdr:col>6</xdr:col>
      <xdr:colOff>601149</xdr:colOff>
      <xdr:row>2</xdr:row>
      <xdr:rowOff>63704</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71385" y="48357"/>
          <a:ext cx="1224164" cy="67574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1287780</xdr:colOff>
      <xdr:row>0</xdr:row>
      <xdr:rowOff>91440</xdr:rowOff>
    </xdr:from>
    <xdr:to>
      <xdr:col>3</xdr:col>
      <xdr:colOff>1996440</xdr:colOff>
      <xdr:row>6</xdr:row>
      <xdr:rowOff>1906</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364105" y="91440"/>
          <a:ext cx="2013585" cy="882016"/>
        </a:xfrm>
        <a:prstGeom prst="rect">
          <a:avLst/>
        </a:prstGeom>
        <a:noFill/>
        <a:ln>
          <a:noFill/>
        </a:ln>
      </xdr:spPr>
    </xdr:pic>
    <xdr:clientData/>
  </xdr:twoCellAnchor>
  <xdr:twoCellAnchor editAs="oneCell">
    <xdr:from>
      <xdr:col>0</xdr:col>
      <xdr:colOff>472440</xdr:colOff>
      <xdr:row>162</xdr:row>
      <xdr:rowOff>85724</xdr:rowOff>
    </xdr:from>
    <xdr:to>
      <xdr:col>4</xdr:col>
      <xdr:colOff>739140</xdr:colOff>
      <xdr:row>168</xdr:row>
      <xdr:rowOff>59054</xdr:rowOff>
    </xdr:to>
    <xdr:pic>
      <xdr:nvPicPr>
        <xdr:cNvPr id="5" name="Picture 4">
          <a:extLst>
            <a:ext uri="{FF2B5EF4-FFF2-40B4-BE49-F238E27FC236}">
              <a16:creationId xmlns:a16="http://schemas.microsoft.com/office/drawing/2014/main" id="{44DD5265-9337-4F21-8404-15039CBDEF63}"/>
            </a:ext>
          </a:extLst>
        </xdr:cNvPr>
        <xdr:cNvPicPr>
          <a:picLocks noChangeAspect="1"/>
        </xdr:cNvPicPr>
      </xdr:nvPicPr>
      <xdr:blipFill rotWithShape="1">
        <a:blip xmlns:r="http://schemas.openxmlformats.org/officeDocument/2006/relationships" r:embed="rId3"/>
        <a:srcRect l="6706" t="47577" r="56676" b="36409"/>
        <a:stretch/>
      </xdr:blipFill>
      <xdr:spPr>
        <a:xfrm>
          <a:off x="472440" y="101441249"/>
          <a:ext cx="7181850" cy="1002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D1" zoomScale="140" zoomScaleNormal="140" workbookViewId="0">
      <selection activeCell="A5" sqref="A5:P5"/>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13.5" style="1" bestFit="1" customWidth="1"/>
    <col min="16" max="16" width="11.1640625" style="1" customWidth="1"/>
    <col min="17" max="16384" width="13.33203125" style="1"/>
  </cols>
  <sheetData>
    <row r="1" spans="1:17" ht="39" customHeight="1" x14ac:dyDescent="0.2">
      <c r="A1" s="38"/>
      <c r="B1" s="38"/>
      <c r="C1" s="38"/>
      <c r="D1" s="38"/>
      <c r="E1" s="38"/>
      <c r="F1" s="38"/>
      <c r="G1" s="38"/>
      <c r="H1" s="38"/>
      <c r="I1" s="38"/>
      <c r="J1" s="38"/>
      <c r="K1" s="38"/>
      <c r="L1" s="38"/>
      <c r="M1" s="38"/>
      <c r="N1" s="38"/>
      <c r="O1" s="38"/>
      <c r="P1" s="38"/>
    </row>
    <row r="2" spans="1:17" x14ac:dyDescent="0.2">
      <c r="A2" s="38"/>
      <c r="B2" s="38"/>
      <c r="C2" s="38"/>
      <c r="D2" s="38"/>
      <c r="E2" s="38"/>
      <c r="F2" s="38"/>
      <c r="G2" s="38"/>
      <c r="H2" s="38"/>
      <c r="I2" s="38"/>
      <c r="J2" s="38"/>
      <c r="K2" s="38"/>
      <c r="L2" s="38"/>
      <c r="M2" s="38"/>
      <c r="N2" s="38"/>
      <c r="O2" s="38"/>
      <c r="P2" s="38"/>
    </row>
    <row r="3" spans="1:17" ht="20.45" customHeight="1" x14ac:dyDescent="0.2">
      <c r="A3" s="66" t="s">
        <v>0</v>
      </c>
      <c r="B3" s="67"/>
      <c r="C3" s="67"/>
      <c r="D3" s="67"/>
      <c r="E3" s="67"/>
      <c r="F3" s="67"/>
      <c r="G3" s="67"/>
      <c r="H3" s="67"/>
      <c r="I3" s="67"/>
      <c r="J3" s="67"/>
      <c r="K3" s="67"/>
      <c r="L3" s="67"/>
      <c r="M3" s="67"/>
      <c r="N3" s="67"/>
      <c r="O3" s="67"/>
      <c r="P3" s="67"/>
    </row>
    <row r="4" spans="1:17" ht="13.15" customHeight="1" x14ac:dyDescent="0.2">
      <c r="A4" s="64" t="s">
        <v>1</v>
      </c>
      <c r="B4" s="65"/>
      <c r="C4" s="65"/>
      <c r="D4" s="65"/>
      <c r="E4" s="65"/>
      <c r="F4" s="65"/>
      <c r="G4" s="65"/>
      <c r="H4" s="65"/>
      <c r="I4" s="65"/>
      <c r="J4" s="65"/>
      <c r="K4" s="65"/>
      <c r="L4" s="65"/>
      <c r="M4" s="65"/>
      <c r="N4" s="65"/>
      <c r="O4" s="65"/>
      <c r="P4" s="65"/>
    </row>
    <row r="5" spans="1:17" ht="13.15" customHeight="1" x14ac:dyDescent="0.2">
      <c r="A5" s="68" t="s">
        <v>102</v>
      </c>
      <c r="B5" s="69"/>
      <c r="C5" s="69"/>
      <c r="D5" s="69"/>
      <c r="E5" s="69"/>
      <c r="F5" s="69"/>
      <c r="G5" s="69"/>
      <c r="H5" s="69"/>
      <c r="I5" s="69"/>
      <c r="J5" s="69"/>
      <c r="K5" s="69"/>
      <c r="L5" s="69"/>
      <c r="M5" s="69"/>
      <c r="N5" s="69"/>
      <c r="O5" s="69"/>
      <c r="P5" s="69"/>
    </row>
    <row r="6" spans="1:17" ht="15.75" customHeight="1" x14ac:dyDescent="0.2">
      <c r="A6" s="64" t="s">
        <v>349</v>
      </c>
      <c r="B6" s="65"/>
      <c r="C6" s="65"/>
      <c r="D6" s="65"/>
      <c r="E6" s="65"/>
      <c r="F6" s="65"/>
      <c r="G6" s="65"/>
      <c r="H6" s="65"/>
      <c r="I6" s="65"/>
      <c r="J6" s="65"/>
      <c r="K6" s="65"/>
      <c r="L6" s="65"/>
      <c r="M6" s="65"/>
      <c r="N6" s="65"/>
      <c r="O6" s="65"/>
      <c r="P6" s="65"/>
    </row>
    <row r="7" spans="1:17" ht="15.75" customHeight="1" x14ac:dyDescent="0.2">
      <c r="A7" s="67" t="s">
        <v>142</v>
      </c>
      <c r="B7" s="67"/>
      <c r="C7" s="67"/>
      <c r="D7" s="67"/>
      <c r="E7" s="67"/>
      <c r="F7" s="67"/>
      <c r="G7" s="67"/>
      <c r="H7" s="67"/>
      <c r="I7" s="67"/>
      <c r="J7" s="67"/>
      <c r="K7" s="67"/>
      <c r="L7" s="67"/>
      <c r="M7" s="67"/>
      <c r="N7" s="67"/>
      <c r="O7" s="67"/>
      <c r="P7" s="67"/>
    </row>
    <row r="8" spans="1:17" ht="15.75" x14ac:dyDescent="0.2">
      <c r="A8" s="64" t="s">
        <v>96</v>
      </c>
      <c r="B8" s="65"/>
      <c r="C8" s="65"/>
      <c r="D8" s="65"/>
      <c r="E8" s="65"/>
      <c r="F8" s="65"/>
      <c r="G8" s="65"/>
      <c r="H8" s="65"/>
      <c r="I8" s="65"/>
      <c r="J8" s="65"/>
      <c r="K8" s="65"/>
      <c r="L8" s="65"/>
      <c r="M8" s="65"/>
      <c r="N8" s="65"/>
      <c r="O8" s="65"/>
      <c r="P8" s="65"/>
    </row>
    <row r="9" spans="1:17" ht="25.5" customHeight="1" x14ac:dyDescent="0.2">
      <c r="A9" s="57" t="s">
        <v>2</v>
      </c>
      <c r="B9" s="58" t="s">
        <v>3</v>
      </c>
      <c r="C9" s="58" t="s">
        <v>4</v>
      </c>
      <c r="D9" s="60" t="s">
        <v>5</v>
      </c>
      <c r="E9" s="61"/>
      <c r="F9" s="61"/>
      <c r="G9" s="61"/>
      <c r="H9" s="61"/>
      <c r="I9" s="61"/>
      <c r="J9" s="61"/>
      <c r="K9" s="61"/>
      <c r="L9" s="61"/>
      <c r="M9" s="61"/>
      <c r="N9" s="61"/>
      <c r="O9" s="61"/>
      <c r="P9" s="62"/>
    </row>
    <row r="10" spans="1:17" x14ac:dyDescent="0.2">
      <c r="A10" s="57"/>
      <c r="B10" s="59"/>
      <c r="C10" s="59"/>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686419278</v>
      </c>
      <c r="C12" s="28">
        <f t="shared" si="0"/>
        <v>876662481.09000003</v>
      </c>
      <c r="D12" s="28">
        <f t="shared" ref="D12:N12" si="1">D13+D14+D17+D15+D16</f>
        <v>53936238.850000001</v>
      </c>
      <c r="E12" s="28">
        <f t="shared" si="1"/>
        <v>58596126.850000001</v>
      </c>
      <c r="F12" s="28">
        <f t="shared" si="1"/>
        <v>56531354.979999997</v>
      </c>
      <c r="G12" s="28">
        <f t="shared" si="1"/>
        <v>56449163.870000005</v>
      </c>
      <c r="H12" s="28">
        <f t="shared" si="1"/>
        <v>94742548.549999997</v>
      </c>
      <c r="I12" s="28">
        <f t="shared" si="1"/>
        <v>57893722.640000015</v>
      </c>
      <c r="J12" s="28">
        <f t="shared" si="1"/>
        <v>59676388.620000005</v>
      </c>
      <c r="K12" s="28">
        <f t="shared" si="1"/>
        <v>62246040.230000004</v>
      </c>
      <c r="L12" s="28">
        <f t="shared" si="1"/>
        <v>62271623.290000007</v>
      </c>
      <c r="M12" s="28">
        <f t="shared" si="1"/>
        <v>62603159.839999996</v>
      </c>
      <c r="N12" s="28">
        <f t="shared" si="1"/>
        <v>158351513.84</v>
      </c>
      <c r="O12" s="28">
        <f t="shared" ref="O12" si="2">O13+O14+O17+O15+O16</f>
        <v>93364583.060000017</v>
      </c>
      <c r="P12" s="28">
        <f>P13+P14+P17+P15+P16</f>
        <v>876662464.62</v>
      </c>
    </row>
    <row r="13" spans="1:17" x14ac:dyDescent="0.2">
      <c r="A13" s="7" t="s">
        <v>21</v>
      </c>
      <c r="B13" s="30">
        <v>509913115</v>
      </c>
      <c r="C13" s="30">
        <v>641276879.72000003</v>
      </c>
      <c r="D13" s="30">
        <v>45037759.060000002</v>
      </c>
      <c r="E13" s="30">
        <v>49253049.300000004</v>
      </c>
      <c r="F13" s="30">
        <v>47261956.93</v>
      </c>
      <c r="G13" s="30">
        <v>47175529.240000002</v>
      </c>
      <c r="H13" s="30">
        <v>47724834.540000007</v>
      </c>
      <c r="I13" s="30">
        <v>48370417.800000012</v>
      </c>
      <c r="J13" s="30">
        <v>49878421.480000004</v>
      </c>
      <c r="K13" s="30">
        <v>49974760.080000006</v>
      </c>
      <c r="L13" s="30">
        <v>52352856.900000006</v>
      </c>
      <c r="M13" s="30">
        <v>52368332.32</v>
      </c>
      <c r="N13" s="30">
        <v>100706989.38</v>
      </c>
      <c r="O13" s="30">
        <v>51171966.130000003</v>
      </c>
      <c r="P13" s="30">
        <f>D13+E13+F13+G13+H13+I13+J13+K13+L13+M13+N13+O13</f>
        <v>641276873.15999997</v>
      </c>
    </row>
    <row r="14" spans="1:17" x14ac:dyDescent="0.2">
      <c r="A14" s="7" t="s">
        <v>22</v>
      </c>
      <c r="B14" s="30">
        <v>105560404</v>
      </c>
      <c r="C14" s="30">
        <v>147968611</v>
      </c>
      <c r="D14" s="30">
        <v>2154000</v>
      </c>
      <c r="E14" s="30">
        <v>2428665</v>
      </c>
      <c r="F14" s="30">
        <v>2280292</v>
      </c>
      <c r="G14" s="30">
        <v>2239000</v>
      </c>
      <c r="H14" s="30">
        <v>39958623.679999992</v>
      </c>
      <c r="I14" s="30">
        <v>2350203</v>
      </c>
      <c r="J14" s="30">
        <v>2294000</v>
      </c>
      <c r="K14" s="30">
        <v>4781029.3599999994</v>
      </c>
      <c r="L14" s="30">
        <v>2294000</v>
      </c>
      <c r="M14" s="30">
        <v>2557764</v>
      </c>
      <c r="N14" s="30">
        <v>50006261.670000002</v>
      </c>
      <c r="O14" s="30">
        <v>34624768.140000001</v>
      </c>
      <c r="P14" s="30">
        <f t="shared" ref="P14:P37" si="3">D14+E14+F14+G14+H14+I14+J14+K14+L14+M14+N14+O14</f>
        <v>147968606.84999999</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f>IFERROR(VLOOKUP(#REF!,[1]SIGEF!#REF!,15,0),0)</f>
        <v>0</v>
      </c>
      <c r="C16" s="30">
        <f>IFERROR(VLOOKUP(#REF!,[1]SIGEF!#REF!,15,0),0)</f>
        <v>0</v>
      </c>
      <c r="D16" s="30">
        <f>IFERROR(VLOOKUP(#REF!,[1]SIGEF!#REF!,15,0),0)</f>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70945759</v>
      </c>
      <c r="C17" s="30">
        <v>87416990.370000005</v>
      </c>
      <c r="D17" s="30">
        <v>6744479.79</v>
      </c>
      <c r="E17" s="30">
        <v>6914412.5499999998</v>
      </c>
      <c r="F17" s="30">
        <v>6989106.0499999998</v>
      </c>
      <c r="G17" s="30">
        <v>7034634.6300000008</v>
      </c>
      <c r="H17" s="30">
        <v>7059090.3300000001</v>
      </c>
      <c r="I17" s="30">
        <v>7173101.8400000008</v>
      </c>
      <c r="J17" s="30">
        <v>7503967.1400000015</v>
      </c>
      <c r="K17" s="30">
        <v>7490250.7899999991</v>
      </c>
      <c r="L17" s="30">
        <v>7624766.3899999997</v>
      </c>
      <c r="M17" s="30">
        <v>7677063.5199999986</v>
      </c>
      <c r="N17" s="30">
        <v>7638262.79</v>
      </c>
      <c r="O17" s="30">
        <v>7567848.790000001</v>
      </c>
      <c r="P17" s="30">
        <f t="shared" si="3"/>
        <v>87416984.610000014</v>
      </c>
    </row>
    <row r="18" spans="1:16" x14ac:dyDescent="0.2">
      <c r="A18" s="5" t="s">
        <v>26</v>
      </c>
      <c r="B18" s="28">
        <f t="shared" ref="B18:C18" si="4">B19+B20+B21+B22+B23+B24+B25+B26+B27</f>
        <v>358123507</v>
      </c>
      <c r="C18" s="28">
        <f t="shared" si="4"/>
        <v>409460277.90999997</v>
      </c>
      <c r="D18" s="28">
        <f t="shared" ref="D18:N18" si="5">D19+D20+D21+D22+D23+D24+D25+D26+D27</f>
        <v>10602750.530000001</v>
      </c>
      <c r="E18" s="28">
        <f t="shared" si="5"/>
        <v>7727533.7599999998</v>
      </c>
      <c r="F18" s="28">
        <f t="shared" si="5"/>
        <v>25987342.060000002</v>
      </c>
      <c r="G18" s="28">
        <f t="shared" si="5"/>
        <v>14158921.500000002</v>
      </c>
      <c r="H18" s="28">
        <f t="shared" si="5"/>
        <v>12216993.159999998</v>
      </c>
      <c r="I18" s="28">
        <f t="shared" si="5"/>
        <v>15286305.879999997</v>
      </c>
      <c r="J18" s="28">
        <f t="shared" si="5"/>
        <v>21016709.030000001</v>
      </c>
      <c r="K18" s="28">
        <f t="shared" si="5"/>
        <v>50002260.759999998</v>
      </c>
      <c r="L18" s="28">
        <f t="shared" si="5"/>
        <v>22487533.509999998</v>
      </c>
      <c r="M18" s="28">
        <f t="shared" si="5"/>
        <v>94381397.040000007</v>
      </c>
      <c r="N18" s="28">
        <f t="shared" si="5"/>
        <v>61261156.430000007</v>
      </c>
      <c r="O18" s="28">
        <f t="shared" ref="O18:P18" si="6">O19+O20+O21+O22+O23+O24+O25+O26+O27</f>
        <v>49332988.970000006</v>
      </c>
      <c r="P18" s="28">
        <f t="shared" si="6"/>
        <v>384461892.63</v>
      </c>
    </row>
    <row r="19" spans="1:16" x14ac:dyDescent="0.2">
      <c r="A19" s="7" t="s">
        <v>27</v>
      </c>
      <c r="B19" s="30">
        <v>93400000</v>
      </c>
      <c r="C19" s="30">
        <v>97460364</v>
      </c>
      <c r="D19" s="30">
        <v>10602750.530000001</v>
      </c>
      <c r="E19" s="30">
        <v>6637965.7599999998</v>
      </c>
      <c r="F19" s="30">
        <v>5928002.2500000009</v>
      </c>
      <c r="G19" s="30">
        <v>6885385.5899999999</v>
      </c>
      <c r="H19" s="30">
        <v>6729854.5299999993</v>
      </c>
      <c r="I19" s="30">
        <v>7740919.7899999991</v>
      </c>
      <c r="J19" s="30">
        <v>7995577.1899999995</v>
      </c>
      <c r="K19" s="30">
        <v>7781089.0099999998</v>
      </c>
      <c r="L19" s="30">
        <v>8648291.709999999</v>
      </c>
      <c r="M19" s="30">
        <v>8976752.6899999995</v>
      </c>
      <c r="N19" s="30">
        <v>12928969.550000001</v>
      </c>
      <c r="O19" s="30">
        <v>3863626.14</v>
      </c>
      <c r="P19" s="30">
        <f t="shared" si="3"/>
        <v>94719184.73999998</v>
      </c>
    </row>
    <row r="20" spans="1:16" x14ac:dyDescent="0.2">
      <c r="A20" s="9" t="s">
        <v>28</v>
      </c>
      <c r="B20" s="30">
        <v>11900000</v>
      </c>
      <c r="C20" s="30">
        <v>18454768</v>
      </c>
      <c r="D20" s="30">
        <v>0</v>
      </c>
      <c r="E20" s="30">
        <v>441910</v>
      </c>
      <c r="F20" s="30">
        <v>0</v>
      </c>
      <c r="G20" s="30">
        <v>122248</v>
      </c>
      <c r="H20" s="30">
        <v>937061.01000000013</v>
      </c>
      <c r="I20" s="30">
        <v>355447.25</v>
      </c>
      <c r="J20" s="30">
        <v>3593565.6800000006</v>
      </c>
      <c r="K20" s="30">
        <v>502881.51</v>
      </c>
      <c r="L20" s="30">
        <v>2084206.08</v>
      </c>
      <c r="M20" s="30">
        <v>1802565.53</v>
      </c>
      <c r="N20" s="30">
        <v>4452525.8900000006</v>
      </c>
      <c r="O20" s="30">
        <v>2319989.5600000005</v>
      </c>
      <c r="P20" s="30">
        <f t="shared" si="3"/>
        <v>16612400.510000002</v>
      </c>
    </row>
    <row r="21" spans="1:16" x14ac:dyDescent="0.2">
      <c r="A21" s="7" t="s">
        <v>29</v>
      </c>
      <c r="B21" s="30">
        <v>1200000</v>
      </c>
      <c r="C21" s="30">
        <v>35058000</v>
      </c>
      <c r="D21" s="30">
        <v>0</v>
      </c>
      <c r="E21" s="30">
        <v>38850</v>
      </c>
      <c r="F21" s="30">
        <v>94950</v>
      </c>
      <c r="G21" s="30">
        <v>140300</v>
      </c>
      <c r="H21" s="30">
        <v>116250</v>
      </c>
      <c r="I21" s="30">
        <v>5440800</v>
      </c>
      <c r="J21" s="30">
        <v>20650</v>
      </c>
      <c r="K21" s="30">
        <v>4800</v>
      </c>
      <c r="L21" s="30">
        <v>59650</v>
      </c>
      <c r="M21" s="30">
        <v>59400</v>
      </c>
      <c r="N21" s="30">
        <v>34135</v>
      </c>
      <c r="O21" s="30">
        <v>29033032.5</v>
      </c>
      <c r="P21" s="30">
        <f t="shared" si="3"/>
        <v>35042817.5</v>
      </c>
    </row>
    <row r="22" spans="1:16" x14ac:dyDescent="0.2">
      <c r="A22" s="7" t="s">
        <v>30</v>
      </c>
      <c r="B22" s="30">
        <v>0</v>
      </c>
      <c r="C22" s="30">
        <v>6482651</v>
      </c>
      <c r="D22" s="30">
        <v>0</v>
      </c>
      <c r="E22" s="30">
        <v>0</v>
      </c>
      <c r="F22" s="30">
        <v>0</v>
      </c>
      <c r="G22" s="30">
        <v>0</v>
      </c>
      <c r="H22" s="30">
        <v>0</v>
      </c>
      <c r="I22" s="30">
        <v>26400</v>
      </c>
      <c r="J22" s="30">
        <v>131250</v>
      </c>
      <c r="K22" s="30">
        <v>58000</v>
      </c>
      <c r="L22" s="30">
        <v>0</v>
      </c>
      <c r="M22" s="30">
        <v>4052402.32</v>
      </c>
      <c r="N22" s="30">
        <v>1943590.74</v>
      </c>
      <c r="O22" s="30">
        <v>66000</v>
      </c>
      <c r="P22" s="30">
        <f t="shared" si="3"/>
        <v>6277643.0600000005</v>
      </c>
    </row>
    <row r="23" spans="1:16" x14ac:dyDescent="0.2">
      <c r="A23" s="7" t="s">
        <v>31</v>
      </c>
      <c r="B23" s="30">
        <v>29600000</v>
      </c>
      <c r="C23" s="30">
        <v>24401963</v>
      </c>
      <c r="D23" s="30">
        <v>0</v>
      </c>
      <c r="E23" s="30">
        <v>0</v>
      </c>
      <c r="F23" s="30">
        <v>45500</v>
      </c>
      <c r="G23" s="30">
        <v>629746.88</v>
      </c>
      <c r="H23" s="30">
        <v>0</v>
      </c>
      <c r="I23" s="30">
        <v>67627.539999999994</v>
      </c>
      <c r="J23" s="30">
        <v>1087233.28</v>
      </c>
      <c r="K23" s="30">
        <v>0</v>
      </c>
      <c r="L23" s="30">
        <v>4785252.5600000005</v>
      </c>
      <c r="M23" s="30">
        <v>2659070.87</v>
      </c>
      <c r="N23" s="30">
        <v>3060906.78</v>
      </c>
      <c r="O23" s="30">
        <v>6041585.1399999997</v>
      </c>
      <c r="P23" s="30">
        <f t="shared" si="3"/>
        <v>18376923.050000001</v>
      </c>
    </row>
    <row r="24" spans="1:16" x14ac:dyDescent="0.2">
      <c r="A24" s="7" t="s">
        <v>32</v>
      </c>
      <c r="B24" s="30">
        <v>11500000</v>
      </c>
      <c r="C24" s="30">
        <v>8640625</v>
      </c>
      <c r="D24" s="30">
        <v>0</v>
      </c>
      <c r="E24" s="30">
        <v>608808</v>
      </c>
      <c r="F24" s="30">
        <v>800721.9</v>
      </c>
      <c r="G24" s="30">
        <v>763666.03</v>
      </c>
      <c r="H24" s="30">
        <v>588408.80000000005</v>
      </c>
      <c r="I24" s="30">
        <v>736009.35</v>
      </c>
      <c r="J24" s="30">
        <v>0</v>
      </c>
      <c r="K24" s="30">
        <v>1475747.02</v>
      </c>
      <c r="L24" s="30">
        <v>2128016.08</v>
      </c>
      <c r="M24" s="30">
        <v>766376.39</v>
      </c>
      <c r="N24" s="30">
        <v>772870.33</v>
      </c>
      <c r="O24" s="30">
        <v>0</v>
      </c>
      <c r="P24" s="30">
        <f t="shared" si="3"/>
        <v>8640623.8999999985</v>
      </c>
    </row>
    <row r="25" spans="1:16" ht="16.149999999999999" customHeight="1" x14ac:dyDescent="0.2">
      <c r="A25" s="9" t="s">
        <v>33</v>
      </c>
      <c r="B25" s="30">
        <v>13100000</v>
      </c>
      <c r="C25" s="30">
        <v>87896394.909999996</v>
      </c>
      <c r="D25" s="30">
        <v>0</v>
      </c>
      <c r="E25" s="30">
        <v>0</v>
      </c>
      <c r="F25" s="30">
        <v>279919.14</v>
      </c>
      <c r="G25" s="30">
        <v>119138.13</v>
      </c>
      <c r="H25" s="30">
        <v>1592584.33</v>
      </c>
      <c r="I25" s="30">
        <v>225574.5</v>
      </c>
      <c r="J25" s="30">
        <v>3601055.37</v>
      </c>
      <c r="K25" s="30">
        <v>27747907.539999999</v>
      </c>
      <c r="L25" s="30">
        <v>729171.08000000007</v>
      </c>
      <c r="M25" s="30">
        <v>24107535.23</v>
      </c>
      <c r="N25" s="30">
        <v>22841524.75</v>
      </c>
      <c r="O25" s="30">
        <v>3762983.02</v>
      </c>
      <c r="P25" s="30">
        <f t="shared" si="3"/>
        <v>85007393.089999989</v>
      </c>
    </row>
    <row r="26" spans="1:16" x14ac:dyDescent="0.2">
      <c r="A26" s="9" t="s">
        <v>34</v>
      </c>
      <c r="B26" s="30">
        <v>171623012</v>
      </c>
      <c r="C26" s="30">
        <v>105995821</v>
      </c>
      <c r="D26" s="30">
        <v>0</v>
      </c>
      <c r="E26" s="30">
        <v>0</v>
      </c>
      <c r="F26" s="30">
        <v>17198786.27</v>
      </c>
      <c r="G26" s="30">
        <v>3976378.47</v>
      </c>
      <c r="H26" s="30">
        <v>765609.69</v>
      </c>
      <c r="I26" s="30">
        <v>403468.25</v>
      </c>
      <c r="J26" s="30">
        <v>2799733.8</v>
      </c>
      <c r="K26" s="30">
        <v>10602427.99</v>
      </c>
      <c r="L26" s="30">
        <v>321963</v>
      </c>
      <c r="M26" s="30">
        <v>51764169.310000002</v>
      </c>
      <c r="N26" s="30">
        <v>9051876.1600000001</v>
      </c>
      <c r="O26" s="30">
        <v>1746365.87</v>
      </c>
      <c r="P26" s="30">
        <f t="shared" si="3"/>
        <v>98630778.810000002</v>
      </c>
    </row>
    <row r="27" spans="1:16" x14ac:dyDescent="0.2">
      <c r="A27" s="9" t="s">
        <v>35</v>
      </c>
      <c r="B27" s="30">
        <v>25800495</v>
      </c>
      <c r="C27" s="30">
        <v>25069691</v>
      </c>
      <c r="D27" s="30">
        <v>0</v>
      </c>
      <c r="E27" s="30">
        <v>0</v>
      </c>
      <c r="F27" s="30">
        <v>1639462.5</v>
      </c>
      <c r="G27" s="30">
        <v>1522058.4</v>
      </c>
      <c r="H27" s="30">
        <v>1487224.8</v>
      </c>
      <c r="I27" s="30">
        <v>290059.2</v>
      </c>
      <c r="J27" s="30">
        <v>1787643.71</v>
      </c>
      <c r="K27" s="30">
        <v>1829407.69</v>
      </c>
      <c r="L27" s="30">
        <v>3730983</v>
      </c>
      <c r="M27" s="30">
        <v>193124.7</v>
      </c>
      <c r="N27" s="30">
        <v>6174757.2300000004</v>
      </c>
      <c r="O27" s="30">
        <v>2499406.7400000002</v>
      </c>
      <c r="P27" s="30">
        <f t="shared" si="3"/>
        <v>21154127.969999999</v>
      </c>
    </row>
    <row r="28" spans="1:16" x14ac:dyDescent="0.2">
      <c r="A28" s="5" t="s">
        <v>36</v>
      </c>
      <c r="B28" s="28">
        <f t="shared" ref="B28:C28" si="7">B37+B35+B34+B33+B32+B31+B30+B29+B36</f>
        <v>39175000</v>
      </c>
      <c r="C28" s="28">
        <f t="shared" si="7"/>
        <v>37586703</v>
      </c>
      <c r="D28" s="28">
        <f t="shared" ref="D28:N28" si="8">D37+D35+D34+D33+D32+D31+D30+D29+D36</f>
        <v>0</v>
      </c>
      <c r="E28" s="28">
        <f t="shared" si="8"/>
        <v>560583</v>
      </c>
      <c r="F28" s="28">
        <f t="shared" si="8"/>
        <v>877454.19</v>
      </c>
      <c r="G28" s="28">
        <f t="shared" si="8"/>
        <v>1393019.5299999998</v>
      </c>
      <c r="H28" s="28">
        <f t="shared" si="8"/>
        <v>3251088.58</v>
      </c>
      <c r="I28" s="28">
        <f t="shared" si="8"/>
        <v>1564006.18</v>
      </c>
      <c r="J28" s="28">
        <f t="shared" si="8"/>
        <v>7589484.830000001</v>
      </c>
      <c r="K28" s="28">
        <f t="shared" si="8"/>
        <v>806750.24</v>
      </c>
      <c r="L28" s="28">
        <f t="shared" si="8"/>
        <v>1208778.8400000001</v>
      </c>
      <c r="M28" s="28">
        <f t="shared" si="8"/>
        <v>8608999.4800000004</v>
      </c>
      <c r="N28" s="28">
        <f t="shared" si="8"/>
        <v>764535.67</v>
      </c>
      <c r="O28" s="28">
        <f t="shared" ref="O28:P28" si="9">O37+O35+O34+O33+O32+O31+O30+O29+O36</f>
        <v>5376207.9400000004</v>
      </c>
      <c r="P28" s="28">
        <f t="shared" si="9"/>
        <v>32000908.480000004</v>
      </c>
    </row>
    <row r="29" spans="1:16" ht="10.9" customHeight="1" x14ac:dyDescent="0.2">
      <c r="A29" s="31" t="s">
        <v>37</v>
      </c>
      <c r="B29" s="30">
        <v>3000000</v>
      </c>
      <c r="C29" s="30">
        <v>3373545</v>
      </c>
      <c r="D29" s="30">
        <v>0</v>
      </c>
      <c r="E29" s="30">
        <v>23790</v>
      </c>
      <c r="F29" s="30">
        <v>250573.5</v>
      </c>
      <c r="G29" s="30">
        <v>285142.40000000002</v>
      </c>
      <c r="H29" s="30">
        <v>249541.28</v>
      </c>
      <c r="I29" s="30">
        <v>353024.17</v>
      </c>
      <c r="J29" s="30">
        <v>0</v>
      </c>
      <c r="K29" s="30">
        <v>0</v>
      </c>
      <c r="L29" s="30">
        <v>60095</v>
      </c>
      <c r="M29" s="30">
        <v>1063924.44</v>
      </c>
      <c r="N29" s="30">
        <v>5192</v>
      </c>
      <c r="O29" s="30">
        <v>560125.20000000007</v>
      </c>
      <c r="P29" s="30">
        <f t="shared" si="3"/>
        <v>2851407.99</v>
      </c>
    </row>
    <row r="30" spans="1:16" ht="10.9" customHeight="1" x14ac:dyDescent="0.2">
      <c r="A30" s="29" t="s">
        <v>38</v>
      </c>
      <c r="B30" s="30">
        <v>3700000</v>
      </c>
      <c r="C30" s="30">
        <v>718581</v>
      </c>
      <c r="D30" s="30">
        <v>0</v>
      </c>
      <c r="E30" s="30">
        <v>0</v>
      </c>
      <c r="F30" s="30">
        <v>11862.19</v>
      </c>
      <c r="G30" s="30">
        <v>0</v>
      </c>
      <c r="H30" s="30">
        <v>401.2</v>
      </c>
      <c r="I30" s="30">
        <v>0</v>
      </c>
      <c r="J30" s="30">
        <v>0</v>
      </c>
      <c r="K30" s="30">
        <v>41300</v>
      </c>
      <c r="L30" s="30">
        <v>5187.8</v>
      </c>
      <c r="M30" s="30">
        <v>507164</v>
      </c>
      <c r="N30" s="30">
        <v>0</v>
      </c>
      <c r="O30" s="30">
        <v>25724</v>
      </c>
      <c r="P30" s="30">
        <f t="shared" si="3"/>
        <v>591639.18999999994</v>
      </c>
    </row>
    <row r="31" spans="1:16" ht="10.9" customHeight="1" x14ac:dyDescent="0.2">
      <c r="A31" s="31" t="s">
        <v>39</v>
      </c>
      <c r="B31" s="30">
        <v>2550000</v>
      </c>
      <c r="C31" s="30">
        <v>2558821</v>
      </c>
      <c r="D31" s="30">
        <v>0</v>
      </c>
      <c r="E31" s="30">
        <v>25063.200000000001</v>
      </c>
      <c r="F31" s="30">
        <v>192462.5</v>
      </c>
      <c r="G31" s="30">
        <v>153016.5</v>
      </c>
      <c r="H31" s="30">
        <v>628845.6</v>
      </c>
      <c r="I31" s="30">
        <v>147150.04999999999</v>
      </c>
      <c r="J31" s="30">
        <v>670359.40999999992</v>
      </c>
      <c r="K31" s="30">
        <v>223315</v>
      </c>
      <c r="L31" s="30">
        <v>0</v>
      </c>
      <c r="M31" s="30">
        <v>131147.56</v>
      </c>
      <c r="N31" s="30">
        <v>0</v>
      </c>
      <c r="O31" s="30">
        <v>0</v>
      </c>
      <c r="P31" s="30">
        <f t="shared" si="3"/>
        <v>2171359.8199999998</v>
      </c>
    </row>
    <row r="32" spans="1:16" ht="10.9" customHeight="1" x14ac:dyDescent="0.2">
      <c r="A32" s="29" t="s">
        <v>40</v>
      </c>
      <c r="B32" s="30">
        <v>0</v>
      </c>
      <c r="C32" s="30">
        <v>53438</v>
      </c>
      <c r="D32" s="30"/>
      <c r="E32" s="30">
        <v>0</v>
      </c>
      <c r="F32" s="30">
        <v>0</v>
      </c>
      <c r="G32" s="30">
        <v>0</v>
      </c>
      <c r="H32" s="30">
        <v>0</v>
      </c>
      <c r="I32" s="30">
        <v>0</v>
      </c>
      <c r="J32" s="30">
        <v>0</v>
      </c>
      <c r="K32" s="30">
        <v>0</v>
      </c>
      <c r="L32" s="30">
        <v>0</v>
      </c>
      <c r="M32" s="30">
        <v>53437.599999999999</v>
      </c>
      <c r="N32" s="30">
        <v>0</v>
      </c>
      <c r="O32" s="30">
        <v>0</v>
      </c>
      <c r="P32" s="30">
        <f t="shared" si="3"/>
        <v>53437.599999999999</v>
      </c>
    </row>
    <row r="33" spans="1:16" ht="10.9" customHeight="1" x14ac:dyDescent="0.2">
      <c r="A33" s="31" t="s">
        <v>41</v>
      </c>
      <c r="B33" s="30">
        <v>850000</v>
      </c>
      <c r="C33" s="30">
        <v>369517</v>
      </c>
      <c r="D33" s="30">
        <v>0</v>
      </c>
      <c r="E33" s="30">
        <v>0</v>
      </c>
      <c r="F33" s="30">
        <v>0</v>
      </c>
      <c r="G33" s="30">
        <v>0</v>
      </c>
      <c r="H33" s="30">
        <v>0</v>
      </c>
      <c r="I33" s="30">
        <v>11436.12</v>
      </c>
      <c r="J33" s="30">
        <v>283336.56</v>
      </c>
      <c r="K33" s="30">
        <v>0</v>
      </c>
      <c r="L33" s="30">
        <v>11800</v>
      </c>
      <c r="M33" s="30">
        <v>0</v>
      </c>
      <c r="N33" s="30">
        <v>0</v>
      </c>
      <c r="O33" s="30">
        <v>0</v>
      </c>
      <c r="P33" s="30">
        <f t="shared" si="3"/>
        <v>306572.68</v>
      </c>
    </row>
    <row r="34" spans="1:16" ht="10.9" customHeight="1" x14ac:dyDescent="0.2">
      <c r="A34" s="31" t="s">
        <v>42</v>
      </c>
      <c r="B34" s="30">
        <v>1050000</v>
      </c>
      <c r="C34" s="30">
        <v>490550</v>
      </c>
      <c r="D34" s="30">
        <v>0</v>
      </c>
      <c r="E34" s="30">
        <v>0</v>
      </c>
      <c r="F34" s="30">
        <v>0</v>
      </c>
      <c r="G34" s="30">
        <v>1773.54</v>
      </c>
      <c r="H34" s="30">
        <v>10361.58</v>
      </c>
      <c r="I34" s="30">
        <v>0</v>
      </c>
      <c r="J34" s="30">
        <v>41911.24</v>
      </c>
      <c r="K34" s="30">
        <v>0</v>
      </c>
      <c r="L34" s="30">
        <v>22174.28</v>
      </c>
      <c r="M34" s="30">
        <v>18858.29</v>
      </c>
      <c r="N34" s="30">
        <v>0</v>
      </c>
      <c r="O34" s="30">
        <v>49887.69</v>
      </c>
      <c r="P34" s="30">
        <f t="shared" si="3"/>
        <v>144966.62</v>
      </c>
    </row>
    <row r="35" spans="1:16" ht="10.9" customHeight="1" x14ac:dyDescent="0.2">
      <c r="A35" s="31" t="s">
        <v>43</v>
      </c>
      <c r="B35" s="30">
        <v>18650000</v>
      </c>
      <c r="C35" s="30">
        <v>14899670</v>
      </c>
      <c r="D35" s="30">
        <v>0</v>
      </c>
      <c r="E35" s="30">
        <v>0</v>
      </c>
      <c r="F35" s="30">
        <v>81774</v>
      </c>
      <c r="G35" s="30">
        <v>4233.84</v>
      </c>
      <c r="H35" s="30">
        <v>832585.87000000011</v>
      </c>
      <c r="I35" s="30">
        <v>265498.23</v>
      </c>
      <c r="J35" s="30">
        <v>5158411.3800000008</v>
      </c>
      <c r="K35" s="30">
        <v>12154</v>
      </c>
      <c r="L35" s="30">
        <v>512682.67</v>
      </c>
      <c r="M35" s="30">
        <v>5373698.1000000006</v>
      </c>
      <c r="N35" s="30">
        <v>644270</v>
      </c>
      <c r="O35" s="30">
        <v>1709544.1600000001</v>
      </c>
      <c r="P35" s="30">
        <f t="shared" si="3"/>
        <v>14594852.25</v>
      </c>
    </row>
    <row r="36" spans="1:16" ht="10.9" customHeight="1"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9375000</v>
      </c>
      <c r="C37" s="30">
        <v>15122581</v>
      </c>
      <c r="D37" s="30">
        <v>0</v>
      </c>
      <c r="E37" s="30">
        <v>511729.8</v>
      </c>
      <c r="F37" s="30">
        <v>340782</v>
      </c>
      <c r="G37" s="30">
        <v>948853.25</v>
      </c>
      <c r="H37" s="30">
        <v>1529353.05</v>
      </c>
      <c r="I37" s="30">
        <v>786897.60999999987</v>
      </c>
      <c r="J37" s="30">
        <v>1435466.24</v>
      </c>
      <c r="K37" s="30">
        <v>529981.24</v>
      </c>
      <c r="L37" s="30">
        <v>596839.09</v>
      </c>
      <c r="M37" s="30">
        <v>1460769.49</v>
      </c>
      <c r="N37" s="30">
        <v>115073.67</v>
      </c>
      <c r="O37" s="30">
        <f>3037770.88-6843.99</f>
        <v>3030926.8899999997</v>
      </c>
      <c r="P37" s="30">
        <f t="shared" si="3"/>
        <v>11286672.33</v>
      </c>
    </row>
    <row r="38" spans="1:16" ht="9.6" customHeight="1" x14ac:dyDescent="0.2">
      <c r="A38" s="27" t="s">
        <v>46</v>
      </c>
      <c r="B38" s="28">
        <f t="shared" ref="B38:C38" si="10">B39+B40+B42+B44+B45+B46+B41+B43</f>
        <v>974874451</v>
      </c>
      <c r="C38" s="28">
        <f t="shared" si="10"/>
        <v>1236063419</v>
      </c>
      <c r="D38" s="28">
        <f t="shared" ref="D38:N38" si="11">D39+D40+D42+D44+D45+D46+D41+D43</f>
        <v>37292319.659999996</v>
      </c>
      <c r="E38" s="28">
        <f t="shared" si="11"/>
        <v>91426945.659999996</v>
      </c>
      <c r="F38" s="28">
        <f t="shared" si="11"/>
        <v>84410510.549999997</v>
      </c>
      <c r="G38" s="28">
        <f t="shared" si="11"/>
        <v>52544311.399999999</v>
      </c>
      <c r="H38" s="28">
        <f t="shared" si="11"/>
        <v>91401626.729999989</v>
      </c>
      <c r="I38" s="28">
        <f t="shared" si="11"/>
        <v>83210931.359999999</v>
      </c>
      <c r="J38" s="28">
        <f t="shared" si="11"/>
        <v>71751172.400000006</v>
      </c>
      <c r="K38" s="28">
        <f t="shared" si="11"/>
        <v>72246255.689999998</v>
      </c>
      <c r="L38" s="28">
        <f t="shared" si="11"/>
        <v>150516049.31999999</v>
      </c>
      <c r="M38" s="28">
        <f t="shared" si="11"/>
        <v>78313972.420000002</v>
      </c>
      <c r="N38" s="28">
        <f t="shared" si="11"/>
        <v>101710765.69</v>
      </c>
      <c r="O38" s="28">
        <f t="shared" ref="O38:P38" si="12">O39+O40+O42+O44+O45+O46+O41+O43</f>
        <v>321234461.06</v>
      </c>
      <c r="P38" s="28">
        <f t="shared" si="12"/>
        <v>1236059321.9400001</v>
      </c>
    </row>
    <row r="39" spans="1:16" x14ac:dyDescent="0.2">
      <c r="A39" s="31" t="s">
        <v>47</v>
      </c>
      <c r="B39" s="30">
        <v>143667917</v>
      </c>
      <c r="C39" s="30">
        <v>114267917</v>
      </c>
      <c r="D39" s="30">
        <v>1350000</v>
      </c>
      <c r="E39" s="30">
        <v>6207956.7400000002</v>
      </c>
      <c r="F39" s="30">
        <v>15668580.15</v>
      </c>
      <c r="G39" s="30">
        <v>5595956.7400000002</v>
      </c>
      <c r="H39" s="30">
        <v>4835290.07</v>
      </c>
      <c r="I39" s="30">
        <v>12645956.700000001</v>
      </c>
      <c r="J39" s="30">
        <v>5039956.74</v>
      </c>
      <c r="K39" s="30">
        <v>5528290.0300000003</v>
      </c>
      <c r="L39" s="30">
        <v>3252090.08</v>
      </c>
      <c r="M39" s="30">
        <v>11602756.76</v>
      </c>
      <c r="N39" s="30">
        <v>8020090.04</v>
      </c>
      <c r="O39" s="30">
        <v>34520992.390000001</v>
      </c>
      <c r="P39" s="30">
        <f t="shared" ref="P39:P75" si="13">D39+E39+F39+G39+H39+I39+J39+K39+L39+M39+N39+O39</f>
        <v>114267916.44000001</v>
      </c>
    </row>
    <row r="40" spans="1:16" ht="16.5" x14ac:dyDescent="0.2">
      <c r="A40" s="31" t="s">
        <v>48</v>
      </c>
      <c r="B40" s="30">
        <v>414308934</v>
      </c>
      <c r="C40" s="30">
        <v>485308934</v>
      </c>
      <c r="D40" s="30">
        <v>22184197</v>
      </c>
      <c r="E40" s="30">
        <v>33152072.259999998</v>
      </c>
      <c r="F40" s="30">
        <v>44107361.740000002</v>
      </c>
      <c r="G40" s="30">
        <v>33147877</v>
      </c>
      <c r="H40" s="30">
        <v>33147877</v>
      </c>
      <c r="I40" s="30">
        <v>33147877</v>
      </c>
      <c r="J40" s="30">
        <v>33147877</v>
      </c>
      <c r="K40" s="30">
        <v>33147877</v>
      </c>
      <c r="L40" s="30">
        <v>104147877</v>
      </c>
      <c r="M40" s="30">
        <v>33147877</v>
      </c>
      <c r="N40" s="30">
        <v>49346279</v>
      </c>
      <c r="O40" s="30">
        <v>33483882</v>
      </c>
      <c r="P40" s="30">
        <f t="shared" si="13"/>
        <v>485308931</v>
      </c>
    </row>
    <row r="41" spans="1:16" ht="16.5" x14ac:dyDescent="0.2">
      <c r="A41" s="31" t="s">
        <v>49</v>
      </c>
      <c r="B41" s="30">
        <f>IFERROR(VLOOKUP(#REF!,[1]SIGEF!#REF!,15,0),0)</f>
        <v>0</v>
      </c>
      <c r="C41" s="30">
        <f>IFERROR(VLOOKUP(#REF!,[1]SIGEF!#REF!,15,0),0)</f>
        <v>0</v>
      </c>
      <c r="D41" s="30">
        <f>IFERROR(VLOOKUP(#REF!,[1]SIGEF!#REF!,15,0),0)</f>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13272260</v>
      </c>
      <c r="J42" s="30">
        <v>13272260</v>
      </c>
      <c r="K42" s="30">
        <v>13272260</v>
      </c>
      <c r="L42" s="30">
        <v>13272260</v>
      </c>
      <c r="M42" s="30">
        <v>13272260</v>
      </c>
      <c r="N42" s="30">
        <v>23662770</v>
      </c>
      <c r="O42" s="30">
        <v>13272260</v>
      </c>
      <c r="P42" s="30">
        <f t="shared" si="13"/>
        <v>169657630</v>
      </c>
    </row>
    <row r="43" spans="1:16" ht="16.5" x14ac:dyDescent="0.2">
      <c r="A43" s="31" t="s">
        <v>51</v>
      </c>
      <c r="B43" s="30">
        <f>IFERROR(VLOOKUP(#REF!,[1]SIGEF!#REF!,15,0),0)</f>
        <v>0</v>
      </c>
      <c r="C43" s="30">
        <f>IFERROR(VLOOKUP(#REF!,[1]SIGEF!#REF!,15,0),0)</f>
        <v>0</v>
      </c>
      <c r="D43" s="30">
        <f>IFERROR(VLOOKUP(#REF!,[1]SIGEF!#REF!,15,0),0)</f>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f>IFERROR(VLOOKUP(#REF!,[1]SIGEF!#REF!,15,0),0)</f>
        <v>0</v>
      </c>
      <c r="C44" s="30">
        <f>IFERROR(VLOOKUP(#REF!,[1]SIGEF!#REF!,15,0),0)</f>
        <v>0</v>
      </c>
      <c r="D44" s="30">
        <f>IFERROR(VLOOKUP(#REF!,[1]SIGEF!#REF!,15,0),0)</f>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0</v>
      </c>
      <c r="H45" s="30">
        <v>0</v>
      </c>
      <c r="I45" s="30">
        <v>0</v>
      </c>
      <c r="J45" s="30">
        <v>0</v>
      </c>
      <c r="K45" s="30">
        <v>0</v>
      </c>
      <c r="L45" s="30">
        <v>11552744.58</v>
      </c>
      <c r="M45" s="30">
        <v>0</v>
      </c>
      <c r="N45" s="30">
        <v>0</v>
      </c>
      <c r="O45" s="30">
        <v>0</v>
      </c>
      <c r="P45" s="30">
        <f t="shared" si="13"/>
        <v>11552744.58</v>
      </c>
    </row>
    <row r="46" spans="1:16" ht="16.5" x14ac:dyDescent="0.2">
      <c r="A46" s="9" t="s">
        <v>54</v>
      </c>
      <c r="B46" s="30">
        <v>235683132</v>
      </c>
      <c r="C46" s="30">
        <v>455272100</v>
      </c>
      <c r="D46" s="30">
        <v>485862.66</v>
      </c>
      <c r="E46" s="30">
        <v>38794656.659999996</v>
      </c>
      <c r="F46" s="30">
        <v>11362308.66</v>
      </c>
      <c r="G46" s="30">
        <v>528217.65999999992</v>
      </c>
      <c r="H46" s="30">
        <v>40146199.659999996</v>
      </c>
      <c r="I46" s="30">
        <v>24144837.66</v>
      </c>
      <c r="J46" s="30">
        <v>20291078.66</v>
      </c>
      <c r="K46" s="30">
        <v>20297828.66</v>
      </c>
      <c r="L46" s="30">
        <v>18291077.66</v>
      </c>
      <c r="M46" s="30">
        <v>20291078.66</v>
      </c>
      <c r="N46" s="30">
        <v>20681626.649999999</v>
      </c>
      <c r="O46" s="30">
        <v>239957326.66999999</v>
      </c>
      <c r="P46" s="30">
        <f t="shared" si="13"/>
        <v>455272099.91999996</v>
      </c>
    </row>
    <row r="47" spans="1:16" s="12" customFormat="1" ht="15" x14ac:dyDescent="0.2">
      <c r="A47" s="5" t="s">
        <v>55</v>
      </c>
      <c r="B47" s="28">
        <f t="shared" ref="B47:C47" si="14">SUM(B48:B53)</f>
        <v>45000000</v>
      </c>
      <c r="C47" s="28">
        <f t="shared" si="14"/>
        <v>45000000</v>
      </c>
      <c r="D47" s="28">
        <f t="shared" ref="D47:N47" si="15">SUM(D48:D53)</f>
        <v>3750000</v>
      </c>
      <c r="E47" s="28">
        <f t="shared" si="15"/>
        <v>3750000</v>
      </c>
      <c r="F47" s="28">
        <f t="shared" si="15"/>
        <v>3750000</v>
      </c>
      <c r="G47" s="28">
        <f t="shared" si="15"/>
        <v>3750000</v>
      </c>
      <c r="H47" s="28">
        <f t="shared" si="15"/>
        <v>3750000</v>
      </c>
      <c r="I47" s="28">
        <f t="shared" si="15"/>
        <v>3750000</v>
      </c>
      <c r="J47" s="28">
        <f t="shared" si="15"/>
        <v>3750000</v>
      </c>
      <c r="K47" s="28">
        <f t="shared" si="15"/>
        <v>3750000</v>
      </c>
      <c r="L47" s="28">
        <f t="shared" si="15"/>
        <v>3750000</v>
      </c>
      <c r="M47" s="28">
        <f t="shared" si="15"/>
        <v>3750000</v>
      </c>
      <c r="N47" s="28">
        <f t="shared" si="15"/>
        <v>3750000</v>
      </c>
      <c r="O47" s="28">
        <f t="shared" ref="O47:P47" si="16">SUM(O48:O53)</f>
        <v>3750000</v>
      </c>
      <c r="P47" s="28">
        <f t="shared" si="16"/>
        <v>45000000</v>
      </c>
    </row>
    <row r="48" spans="1:16" x14ac:dyDescent="0.2">
      <c r="A48" s="9" t="s">
        <v>56</v>
      </c>
      <c r="B48" s="30">
        <f>IFERROR(VLOOKUP(#REF!,[1]SIGEF!#REF!,15,0),0)</f>
        <v>0</v>
      </c>
      <c r="C48" s="30">
        <f>IFERROR(VLOOKUP(#REF!,[1]SIGEF!#REF!,15,0),0)</f>
        <v>0</v>
      </c>
      <c r="D48" s="30">
        <f>IFERROR(VLOOKUP(#REF!,[1]SIGEF!#REF!,15,0),0)</f>
        <v>0</v>
      </c>
      <c r="E48" s="30">
        <v>0</v>
      </c>
      <c r="F48" s="30">
        <v>0</v>
      </c>
      <c r="G48" s="30">
        <v>0</v>
      </c>
      <c r="H48" s="30">
        <v>0</v>
      </c>
      <c r="I48" s="30">
        <v>0</v>
      </c>
      <c r="J48" s="30">
        <v>0</v>
      </c>
      <c r="K48" s="30">
        <v>0</v>
      </c>
      <c r="L48" s="30">
        <v>0</v>
      </c>
      <c r="M48" s="30">
        <v>0</v>
      </c>
      <c r="N48" s="30">
        <v>0</v>
      </c>
      <c r="O48" s="30">
        <v>0</v>
      </c>
      <c r="P48" s="30">
        <f t="shared" si="13"/>
        <v>0</v>
      </c>
    </row>
    <row r="49" spans="1:16" x14ac:dyDescent="0.2">
      <c r="A49" s="9" t="s">
        <v>57</v>
      </c>
      <c r="B49" s="30">
        <v>45000000</v>
      </c>
      <c r="C49" s="30">
        <v>45000000</v>
      </c>
      <c r="D49" s="30">
        <v>3750000</v>
      </c>
      <c r="E49" s="30">
        <v>3750000</v>
      </c>
      <c r="F49" s="30">
        <v>3750000</v>
      </c>
      <c r="G49" s="30">
        <v>3750000</v>
      </c>
      <c r="H49" s="30">
        <v>3750000</v>
      </c>
      <c r="I49" s="30">
        <v>3750000</v>
      </c>
      <c r="J49" s="30">
        <v>3750000</v>
      </c>
      <c r="K49" s="30">
        <v>3750000</v>
      </c>
      <c r="L49" s="30">
        <v>3750000</v>
      </c>
      <c r="M49" s="30">
        <v>3750000</v>
      </c>
      <c r="N49" s="30">
        <v>3750000</v>
      </c>
      <c r="O49" s="30">
        <v>3750000</v>
      </c>
      <c r="P49" s="30">
        <f t="shared" si="13"/>
        <v>45000000</v>
      </c>
    </row>
    <row r="50" spans="1:16" ht="16.5" x14ac:dyDescent="0.2">
      <c r="A50" s="9" t="s">
        <v>58</v>
      </c>
      <c r="B50" s="30">
        <f>IFERROR(VLOOKUP(#REF!,[1]SIGEF!#REF!,15,0),0)</f>
        <v>0</v>
      </c>
      <c r="C50" s="30">
        <f>IFERROR(VLOOKUP(#REF!,[1]SIGEF!#REF!,15,0),0)</f>
        <v>0</v>
      </c>
      <c r="D50" s="30">
        <f>IFERROR(VLOOKUP(#REF!,[1]SIGEF!#REF!,15,0),0)</f>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f>IFERROR(VLOOKUP(#REF!,[1]SIGEF!#REF!,15,0),0)</f>
        <v>0</v>
      </c>
      <c r="C51" s="30">
        <f>IFERROR(VLOOKUP(#REF!,[1]SIGEF!#REF!,15,0),0)</f>
        <v>0</v>
      </c>
      <c r="D51" s="30">
        <f>IFERROR(VLOOKUP(#REF!,[1]SIGEF!#REF!,15,0),0)</f>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f>IFERROR(VLOOKUP(#REF!,[1]SIGEF!#REF!,15,0),0)</f>
        <v>0</v>
      </c>
      <c r="C52" s="30">
        <f>IFERROR(VLOOKUP(#REF!,[1]SIGEF!#REF!,15,0),0)</f>
        <v>0</v>
      </c>
      <c r="D52" s="30">
        <f>IFERROR(VLOOKUP(#REF!,[1]SIGEF!#REF!,15,0),0)</f>
        <v>0</v>
      </c>
      <c r="E52" s="30">
        <v>0</v>
      </c>
      <c r="F52" s="30">
        <v>0</v>
      </c>
      <c r="G52" s="30">
        <v>0</v>
      </c>
      <c r="H52" s="30">
        <v>0</v>
      </c>
      <c r="I52" s="30">
        <v>0</v>
      </c>
      <c r="J52" s="30">
        <v>0</v>
      </c>
      <c r="K52" s="30">
        <v>0</v>
      </c>
      <c r="L52" s="30">
        <v>0</v>
      </c>
      <c r="M52" s="30">
        <v>0</v>
      </c>
      <c r="N52" s="30">
        <v>0</v>
      </c>
      <c r="O52" s="30">
        <v>0</v>
      </c>
      <c r="P52" s="30">
        <f t="shared" si="13"/>
        <v>0</v>
      </c>
    </row>
    <row r="53" spans="1:16" x14ac:dyDescent="0.2">
      <c r="A53" s="9" t="s">
        <v>61</v>
      </c>
      <c r="B53" s="30">
        <f>IFERROR(VLOOKUP(#REF!,[1]SIGEF!#REF!,15,0),0)</f>
        <v>0</v>
      </c>
      <c r="C53" s="30">
        <f>IFERROR(VLOOKUP(#REF!,[1]SIGEF!#REF!,15,0),0)</f>
        <v>0</v>
      </c>
      <c r="D53" s="30">
        <f>IFERROR(VLOOKUP(#REF!,[1]SIGEF!#REF!,15,0),0)</f>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16683253</v>
      </c>
      <c r="C54" s="28">
        <f t="shared" si="17"/>
        <v>21308188</v>
      </c>
      <c r="D54" s="28">
        <f t="shared" si="17"/>
        <v>0</v>
      </c>
      <c r="E54" s="28">
        <f t="shared" si="17"/>
        <v>83999.94</v>
      </c>
      <c r="F54" s="28">
        <f t="shared" si="17"/>
        <v>1007573.3200000001</v>
      </c>
      <c r="G54" s="28">
        <f t="shared" si="17"/>
        <v>451324.84</v>
      </c>
      <c r="H54" s="28">
        <f t="shared" si="17"/>
        <v>1082360.7999999998</v>
      </c>
      <c r="I54" s="28">
        <f t="shared" ref="I54:N54" si="18">I55+I56+I58+I59+I60+I62+I57+I63+I61</f>
        <v>232497.32000000004</v>
      </c>
      <c r="J54" s="28">
        <f t="shared" si="18"/>
        <v>565756.23</v>
      </c>
      <c r="K54" s="28">
        <f t="shared" si="18"/>
        <v>387169.8</v>
      </c>
      <c r="L54" s="28">
        <f t="shared" si="18"/>
        <v>1373384.53</v>
      </c>
      <c r="M54" s="28">
        <f t="shared" si="18"/>
        <v>2028062.4800000002</v>
      </c>
      <c r="N54" s="28">
        <f t="shared" si="18"/>
        <v>1322229.1099999999</v>
      </c>
      <c r="O54" s="28">
        <f t="shared" ref="O54:P54" si="19">O55+O56+O58+O59+O60+O62+O57+O63+O61</f>
        <v>6340865.5899999999</v>
      </c>
      <c r="P54" s="28">
        <f t="shared" si="19"/>
        <v>14875223.959999999</v>
      </c>
    </row>
    <row r="55" spans="1:16" ht="10.9" customHeight="1" x14ac:dyDescent="0.2">
      <c r="A55" s="7" t="s">
        <v>63</v>
      </c>
      <c r="B55" s="30">
        <v>7700000</v>
      </c>
      <c r="C55" s="30">
        <v>11471599</v>
      </c>
      <c r="D55" s="30">
        <v>0</v>
      </c>
      <c r="E55" s="30">
        <v>83999.94</v>
      </c>
      <c r="F55" s="30">
        <v>16620.259999999998</v>
      </c>
      <c r="G55" s="30">
        <v>449200.84</v>
      </c>
      <c r="H55" s="30">
        <v>1004903.1199999999</v>
      </c>
      <c r="I55" s="30">
        <v>14999.98</v>
      </c>
      <c r="J55" s="30">
        <v>0</v>
      </c>
      <c r="K55" s="30">
        <v>174769.8</v>
      </c>
      <c r="L55" s="30">
        <v>1300908.3800000001</v>
      </c>
      <c r="M55" s="30">
        <v>901471.44000000006</v>
      </c>
      <c r="N55" s="30">
        <v>1275029.1099999999</v>
      </c>
      <c r="O55" s="30">
        <v>4162913.58</v>
      </c>
      <c r="P55" s="30">
        <f t="shared" ref="P55:P60" si="20">D55+E55+F55+G55+H55+I55+J55+K55+L55+M55+N55+O55</f>
        <v>9384816.4499999993</v>
      </c>
    </row>
    <row r="56" spans="1:16" ht="10.9" customHeight="1" x14ac:dyDescent="0.2">
      <c r="A56" s="9" t="s">
        <v>64</v>
      </c>
      <c r="B56" s="30">
        <v>3970000</v>
      </c>
      <c r="C56" s="30">
        <v>3967628</v>
      </c>
      <c r="D56" s="30">
        <v>0</v>
      </c>
      <c r="E56" s="30">
        <v>0</v>
      </c>
      <c r="F56" s="30">
        <v>990953.06</v>
      </c>
      <c r="G56" s="30">
        <v>2124</v>
      </c>
      <c r="H56" s="30">
        <v>77457.679999999993</v>
      </c>
      <c r="I56" s="30">
        <v>0</v>
      </c>
      <c r="J56" s="30">
        <v>340376.23</v>
      </c>
      <c r="K56" s="30">
        <v>0</v>
      </c>
      <c r="L56" s="30">
        <v>0</v>
      </c>
      <c r="M56" s="30">
        <v>875973.20000000007</v>
      </c>
      <c r="N56" s="30">
        <v>0</v>
      </c>
      <c r="O56" s="30">
        <v>587030.80999999994</v>
      </c>
      <c r="P56" s="30">
        <f t="shared" si="20"/>
        <v>2873914.98</v>
      </c>
    </row>
    <row r="57" spans="1:16" ht="10.9" customHeight="1" x14ac:dyDescent="0.2">
      <c r="A57" s="9" t="s">
        <v>65</v>
      </c>
      <c r="B57" s="30">
        <v>0</v>
      </c>
      <c r="C57" s="30">
        <v>0</v>
      </c>
      <c r="D57" s="30"/>
      <c r="E57" s="30">
        <v>0</v>
      </c>
      <c r="F57" s="30"/>
      <c r="G57" s="30">
        <v>0</v>
      </c>
      <c r="H57" s="30"/>
      <c r="I57" s="30"/>
      <c r="J57" s="30"/>
      <c r="K57" s="30"/>
      <c r="L57" s="30"/>
      <c r="M57" s="30">
        <v>0</v>
      </c>
      <c r="N57" s="30"/>
      <c r="O57" s="30"/>
      <c r="P57" s="30">
        <f t="shared" si="20"/>
        <v>0</v>
      </c>
    </row>
    <row r="58" spans="1:16" ht="10.9" customHeight="1" x14ac:dyDescent="0.2">
      <c r="A58" s="9" t="s">
        <v>66</v>
      </c>
      <c r="B58" s="30">
        <v>0</v>
      </c>
      <c r="C58" s="30">
        <v>31165</v>
      </c>
      <c r="D58" s="30"/>
      <c r="E58" s="30">
        <v>0</v>
      </c>
      <c r="F58" s="30"/>
      <c r="G58" s="30"/>
      <c r="H58" s="30"/>
      <c r="I58" s="30"/>
      <c r="J58" s="30">
        <v>0</v>
      </c>
      <c r="K58" s="30"/>
      <c r="L58" s="30"/>
      <c r="M58" s="30"/>
      <c r="N58" s="30">
        <v>0</v>
      </c>
      <c r="O58" s="30">
        <v>0</v>
      </c>
      <c r="P58" s="30">
        <f t="shared" si="20"/>
        <v>0</v>
      </c>
    </row>
    <row r="59" spans="1:16" ht="10.9" customHeight="1" x14ac:dyDescent="0.2">
      <c r="A59" s="9" t="s">
        <v>67</v>
      </c>
      <c r="B59" s="30">
        <v>5013253</v>
      </c>
      <c r="C59" s="30">
        <v>5637796</v>
      </c>
      <c r="D59" s="30">
        <v>0</v>
      </c>
      <c r="E59" s="30">
        <v>0</v>
      </c>
      <c r="F59" s="30">
        <v>0</v>
      </c>
      <c r="G59" s="30">
        <v>0</v>
      </c>
      <c r="H59" s="30">
        <v>0</v>
      </c>
      <c r="I59" s="30">
        <v>217497.34000000003</v>
      </c>
      <c r="J59" s="30">
        <v>225380</v>
      </c>
      <c r="K59" s="30">
        <v>212400</v>
      </c>
      <c r="L59" s="30">
        <v>72476.149999999994</v>
      </c>
      <c r="M59" s="30">
        <v>250617.84</v>
      </c>
      <c r="N59" s="30">
        <v>47200</v>
      </c>
      <c r="O59" s="30">
        <v>1405260.01</v>
      </c>
      <c r="P59" s="30">
        <f t="shared" si="20"/>
        <v>2430831.34</v>
      </c>
    </row>
    <row r="60" spans="1:16" ht="10.9" customHeight="1" x14ac:dyDescent="0.2">
      <c r="A60" s="9" t="s">
        <v>68</v>
      </c>
      <c r="B60" s="30">
        <v>0</v>
      </c>
      <c r="C60" s="30">
        <v>200000</v>
      </c>
      <c r="D60" s="30"/>
      <c r="E60" s="30">
        <v>0</v>
      </c>
      <c r="F60" s="30">
        <v>0</v>
      </c>
      <c r="G60" s="30"/>
      <c r="H60" s="30">
        <v>0</v>
      </c>
      <c r="I60" s="30"/>
      <c r="J60" s="30"/>
      <c r="K60" s="30"/>
      <c r="L60" s="30"/>
      <c r="M60" s="30">
        <v>0</v>
      </c>
      <c r="N60" s="30">
        <v>0</v>
      </c>
      <c r="O60" s="30">
        <v>185661.19</v>
      </c>
      <c r="P60" s="30">
        <f t="shared" si="20"/>
        <v>185661.19</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71</v>
      </c>
      <c r="B63" s="30">
        <v>0</v>
      </c>
      <c r="C63" s="30">
        <v>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72</v>
      </c>
      <c r="B64" s="28">
        <f t="shared" ref="B64:C64" si="21">B65+B66+B67+B68</f>
        <v>0</v>
      </c>
      <c r="C64" s="28">
        <f t="shared" si="21"/>
        <v>25249700</v>
      </c>
      <c r="D64" s="28">
        <f t="shared" ref="D64:N64" si="22">D65+D66+D67+D68</f>
        <v>0</v>
      </c>
      <c r="E64" s="28">
        <f t="shared" si="22"/>
        <v>0</v>
      </c>
      <c r="F64" s="28">
        <f t="shared" si="22"/>
        <v>0</v>
      </c>
      <c r="G64" s="28">
        <f t="shared" si="22"/>
        <v>0</v>
      </c>
      <c r="H64" s="28">
        <f t="shared" si="22"/>
        <v>0</v>
      </c>
      <c r="I64" s="28">
        <f t="shared" si="22"/>
        <v>2117906.81</v>
      </c>
      <c r="J64" s="28">
        <f t="shared" si="22"/>
        <v>0</v>
      </c>
      <c r="K64" s="28">
        <f t="shared" si="22"/>
        <v>1219408.33</v>
      </c>
      <c r="L64" s="28">
        <f t="shared" si="22"/>
        <v>1456492.37</v>
      </c>
      <c r="M64" s="28">
        <f t="shared" si="22"/>
        <v>13180428.409999998</v>
      </c>
      <c r="N64" s="28">
        <f t="shared" si="22"/>
        <v>650517.09</v>
      </c>
      <c r="O64" s="28">
        <f t="shared" ref="O64:P64" si="23">O65+O66+O67+O68</f>
        <v>6580176.75</v>
      </c>
      <c r="P64" s="28">
        <f t="shared" si="23"/>
        <v>25204929.760000002</v>
      </c>
    </row>
    <row r="65" spans="1:16" x14ac:dyDescent="0.2">
      <c r="A65" s="7" t="s">
        <v>73</v>
      </c>
      <c r="B65" s="30">
        <v>0</v>
      </c>
      <c r="C65" s="30">
        <v>22534756</v>
      </c>
      <c r="D65" s="30">
        <v>0</v>
      </c>
      <c r="E65" s="30">
        <v>0</v>
      </c>
      <c r="F65" s="30">
        <v>0</v>
      </c>
      <c r="G65" s="30">
        <v>0</v>
      </c>
      <c r="H65" s="30">
        <v>0</v>
      </c>
      <c r="I65" s="30">
        <v>1534918.08</v>
      </c>
      <c r="J65" s="30">
        <v>0</v>
      </c>
      <c r="K65" s="30">
        <v>1219408.33</v>
      </c>
      <c r="L65" s="30">
        <v>0</v>
      </c>
      <c r="M65" s="30">
        <v>13180428.409999998</v>
      </c>
      <c r="N65" s="30">
        <v>0</v>
      </c>
      <c r="O65" s="30">
        <v>6580176.75</v>
      </c>
      <c r="P65" s="30">
        <f t="shared" si="13"/>
        <v>22514931.57</v>
      </c>
    </row>
    <row r="66" spans="1:16" x14ac:dyDescent="0.2">
      <c r="A66" s="7" t="s">
        <v>74</v>
      </c>
      <c r="B66" s="30">
        <v>0</v>
      </c>
      <c r="C66" s="30">
        <v>2714944</v>
      </c>
      <c r="D66" s="30">
        <v>0</v>
      </c>
      <c r="E66" s="30">
        <v>0</v>
      </c>
      <c r="F66" s="30">
        <v>0</v>
      </c>
      <c r="G66" s="30">
        <v>0</v>
      </c>
      <c r="H66" s="30">
        <v>0</v>
      </c>
      <c r="I66" s="30">
        <v>582988.73</v>
      </c>
      <c r="J66" s="30">
        <v>0</v>
      </c>
      <c r="K66" s="30">
        <v>0</v>
      </c>
      <c r="L66" s="30">
        <v>1456492.37</v>
      </c>
      <c r="M66" s="30">
        <v>0</v>
      </c>
      <c r="N66" s="30">
        <v>650517.09</v>
      </c>
      <c r="O66" s="30">
        <v>0</v>
      </c>
      <c r="P66" s="30">
        <f t="shared" si="13"/>
        <v>2689998.19</v>
      </c>
    </row>
    <row r="67" spans="1:16" ht="19.149999999999999" customHeight="1" x14ac:dyDescent="0.2">
      <c r="A67" s="9" t="s">
        <v>75</v>
      </c>
      <c r="B67" s="30">
        <f>IFERROR(VLOOKUP(#REF!,[1]SIGEF!#REF!,15,0),0)</f>
        <v>0</v>
      </c>
      <c r="C67" s="30">
        <f>IFERROR(VLOOKUP(#REF!,[1]SIGEF!#REF!,15,0),0)</f>
        <v>0</v>
      </c>
      <c r="D67" s="30">
        <f>IFERROR(VLOOKUP(#REF!,[1]SIGEF!#REF!,15,0),0)</f>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76</v>
      </c>
      <c r="B68" s="30">
        <f>IFERROR(VLOOKUP(#REF!,[1]SIGEF!#REF!,15,0),0)</f>
        <v>0</v>
      </c>
      <c r="C68" s="30">
        <f>IFERROR(VLOOKUP(#REF!,[1]SIGEF!#REF!,15,0),0)</f>
        <v>0</v>
      </c>
      <c r="D68" s="30">
        <f>IFERROR(VLOOKUP(#REF!,[1]SIGEF!#REF!,15,0),0)</f>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2120275489</v>
      </c>
      <c r="C85" s="17">
        <f t="shared" si="40"/>
        <v>2651330769</v>
      </c>
      <c r="D85" s="17">
        <f t="shared" ref="D85:N85" si="41">D12+D18+D28+D38+D47+D54+D64</f>
        <v>105581309.03999999</v>
      </c>
      <c r="E85" s="17">
        <f t="shared" si="41"/>
        <v>162145189.20999998</v>
      </c>
      <c r="F85" s="17">
        <f t="shared" si="41"/>
        <v>172564235.09999996</v>
      </c>
      <c r="G85" s="17">
        <f t="shared" si="41"/>
        <v>128746741.14000002</v>
      </c>
      <c r="H85" s="17">
        <f t="shared" si="41"/>
        <v>206444617.81999999</v>
      </c>
      <c r="I85" s="17">
        <f t="shared" si="41"/>
        <v>164055370.19</v>
      </c>
      <c r="J85" s="17">
        <f t="shared" si="41"/>
        <v>164349511.10999998</v>
      </c>
      <c r="K85" s="17">
        <f t="shared" si="41"/>
        <v>190657885.05000004</v>
      </c>
      <c r="L85" s="17">
        <f t="shared" si="41"/>
        <v>243063861.86000001</v>
      </c>
      <c r="M85" s="17">
        <f t="shared" si="41"/>
        <v>262866019.66999996</v>
      </c>
      <c r="N85" s="17">
        <f t="shared" si="41"/>
        <v>327810717.82999998</v>
      </c>
      <c r="O85" s="17">
        <f t="shared" ref="O85" si="42">O12+O18+O28+O38+O47+O54+O64</f>
        <v>485979283.37</v>
      </c>
      <c r="P85" s="17">
        <f>P12+P18+P28+P38+P47+P54+P64</f>
        <v>2614264741.3900003</v>
      </c>
      <c r="Q85" s="41"/>
      <c r="R85" s="37"/>
    </row>
    <row r="86" spans="1:18" x14ac:dyDescent="0.2">
      <c r="A86" s="43" t="s">
        <v>103</v>
      </c>
      <c r="B86" s="15"/>
      <c r="C86" s="15"/>
      <c r="D86" s="25"/>
      <c r="E86" s="25"/>
      <c r="F86" s="25"/>
      <c r="G86" s="25"/>
      <c r="H86" s="25"/>
      <c r="I86" s="25"/>
      <c r="J86" s="25"/>
      <c r="K86" s="6"/>
      <c r="L86" s="6"/>
      <c r="M86" s="6"/>
      <c r="N86" s="11"/>
      <c r="O86" s="11"/>
      <c r="P86" s="11"/>
    </row>
    <row r="87" spans="1:18" ht="12" customHeight="1" x14ac:dyDescent="0.2">
      <c r="A87" s="56" t="s">
        <v>97</v>
      </c>
      <c r="B87" s="56"/>
      <c r="C87" s="56"/>
      <c r="D87" s="56"/>
      <c r="E87" s="56"/>
      <c r="F87" s="56"/>
      <c r="G87" s="56"/>
      <c r="H87" s="56"/>
      <c r="I87" s="56"/>
      <c r="J87" s="56"/>
      <c r="K87" s="11"/>
      <c r="L87" s="11"/>
      <c r="M87" s="11"/>
      <c r="N87" s="11"/>
      <c r="O87" s="11"/>
      <c r="P87" s="11"/>
    </row>
    <row r="88" spans="1:18" ht="14.25" customHeight="1" x14ac:dyDescent="0.2">
      <c r="A88" s="63" t="s">
        <v>98</v>
      </c>
      <c r="B88" s="63"/>
      <c r="C88" s="63"/>
      <c r="D88" s="63"/>
      <c r="E88" s="63"/>
      <c r="F88" s="63"/>
      <c r="G88" s="63"/>
      <c r="H88" s="63"/>
      <c r="I88" s="63"/>
      <c r="J88" s="63"/>
      <c r="K88" s="11"/>
      <c r="L88" s="11"/>
      <c r="M88" s="11"/>
      <c r="N88" s="11"/>
      <c r="O88" s="11"/>
      <c r="P88" s="11"/>
    </row>
    <row r="89" spans="1:18" ht="27" customHeight="1" x14ac:dyDescent="0.2">
      <c r="A89" s="56" t="s">
        <v>99</v>
      </c>
      <c r="B89" s="56"/>
      <c r="C89" s="56"/>
      <c r="D89" s="56"/>
      <c r="E89" s="56"/>
      <c r="F89" s="56"/>
      <c r="G89" s="56"/>
      <c r="H89" s="56"/>
      <c r="I89" s="56"/>
      <c r="J89" s="56"/>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54" t="s">
        <v>100</v>
      </c>
      <c r="O91" s="54"/>
      <c r="P91" s="54"/>
    </row>
    <row r="92" spans="1:18" ht="15" x14ac:dyDescent="0.2">
      <c r="A92" s="20" t="s">
        <v>94</v>
      </c>
      <c r="B92" s="18"/>
      <c r="C92" s="18"/>
      <c r="D92" s="18"/>
      <c r="E92" s="18"/>
      <c r="F92" s="18"/>
      <c r="G92" s="18"/>
      <c r="H92" s="18"/>
      <c r="I92" s="18"/>
      <c r="J92" s="18"/>
      <c r="K92" s="18"/>
      <c r="L92" s="18"/>
      <c r="M92" s="18"/>
      <c r="N92" s="55" t="s">
        <v>95</v>
      </c>
      <c r="O92" s="55"/>
      <c r="P92" s="55"/>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60"/>
  <sheetViews>
    <sheetView topLeftCell="A142" zoomScaleNormal="100" workbookViewId="0">
      <selection activeCell="D19" sqref="D19"/>
    </sheetView>
  </sheetViews>
  <sheetFormatPr baseColWidth="10" defaultColWidth="8.83203125" defaultRowHeight="12.75" x14ac:dyDescent="0.2"/>
  <cols>
    <col min="1" max="1" width="11.1640625" style="39" customWidth="1"/>
    <col min="2" max="2" width="7.6640625" style="39" customWidth="1"/>
    <col min="3" max="3" width="22.83203125" style="40" customWidth="1"/>
    <col min="4" max="4" width="59.1640625" style="38" customWidth="1"/>
    <col min="5" max="5" width="17.6640625" style="52" customWidth="1"/>
    <col min="6" max="16384" width="8.83203125" style="34"/>
  </cols>
  <sheetData>
    <row r="7" spans="1:11" ht="15.6" customHeight="1" x14ac:dyDescent="0.2">
      <c r="A7" s="71" t="s">
        <v>0</v>
      </c>
      <c r="B7" s="72"/>
      <c r="C7" s="72"/>
      <c r="D7" s="72"/>
      <c r="E7" s="72"/>
      <c r="F7" s="35"/>
      <c r="G7" s="35"/>
      <c r="H7" s="35"/>
      <c r="I7" s="35"/>
      <c r="J7" s="35"/>
      <c r="K7" s="35"/>
    </row>
    <row r="8" spans="1:11" ht="15.6" customHeight="1" x14ac:dyDescent="0.2">
      <c r="A8" s="71" t="s">
        <v>105</v>
      </c>
      <c r="B8" s="72"/>
      <c r="C8" s="72"/>
      <c r="D8" s="72"/>
      <c r="E8" s="72"/>
      <c r="F8" s="36"/>
      <c r="G8" s="36"/>
      <c r="H8" s="36"/>
      <c r="I8" s="36"/>
      <c r="J8" s="36"/>
      <c r="K8" s="36"/>
    </row>
    <row r="9" spans="1:11" ht="21" x14ac:dyDescent="0.2">
      <c r="A9" s="71" t="s">
        <v>346</v>
      </c>
      <c r="B9" s="72"/>
      <c r="C9" s="72"/>
      <c r="D9" s="72"/>
      <c r="E9" s="72"/>
    </row>
    <row r="10" spans="1:11" ht="15.6" customHeight="1" x14ac:dyDescent="0.2">
      <c r="A10" s="71" t="s">
        <v>104</v>
      </c>
      <c r="B10" s="72"/>
      <c r="C10" s="72"/>
      <c r="D10" s="72"/>
      <c r="E10" s="72"/>
    </row>
    <row r="11" spans="1:11" ht="34.15" customHeight="1" x14ac:dyDescent="0.25">
      <c r="A11" s="45" t="s">
        <v>106</v>
      </c>
      <c r="B11" s="45" t="s">
        <v>107</v>
      </c>
      <c r="C11" s="33" t="s">
        <v>108</v>
      </c>
      <c r="D11" s="73" t="s">
        <v>109</v>
      </c>
      <c r="E11" s="49" t="s">
        <v>110</v>
      </c>
    </row>
    <row r="12" spans="1:11" ht="40.15" customHeight="1" x14ac:dyDescent="0.2">
      <c r="A12" s="53">
        <v>44938</v>
      </c>
      <c r="B12" s="47">
        <v>5029</v>
      </c>
      <c r="C12" s="48" t="s">
        <v>0</v>
      </c>
      <c r="D12" s="74" t="s">
        <v>143</v>
      </c>
      <c r="E12" s="50">
        <v>30000000</v>
      </c>
    </row>
    <row r="13" spans="1:11" ht="40.15" customHeight="1" x14ac:dyDescent="0.2">
      <c r="A13" s="53">
        <v>44938</v>
      </c>
      <c r="B13" s="47">
        <v>5038</v>
      </c>
      <c r="C13" s="48" t="s">
        <v>0</v>
      </c>
      <c r="D13" s="75" t="s">
        <v>144</v>
      </c>
      <c r="E13" s="50">
        <v>2000000</v>
      </c>
    </row>
    <row r="14" spans="1:11" ht="53.45" customHeight="1" x14ac:dyDescent="0.2">
      <c r="A14" s="53">
        <v>44938</v>
      </c>
      <c r="B14" s="47">
        <v>5040</v>
      </c>
      <c r="C14" s="48" t="s">
        <v>0</v>
      </c>
      <c r="D14" s="75" t="s">
        <v>145</v>
      </c>
      <c r="E14" s="50">
        <v>5817000</v>
      </c>
    </row>
    <row r="15" spans="1:11" ht="48" customHeight="1" x14ac:dyDescent="0.2">
      <c r="A15" s="53">
        <v>44938</v>
      </c>
      <c r="B15" s="47">
        <v>5042</v>
      </c>
      <c r="C15" s="48" t="s">
        <v>124</v>
      </c>
      <c r="D15" s="75" t="s">
        <v>146</v>
      </c>
      <c r="E15" s="50">
        <v>44000</v>
      </c>
    </row>
    <row r="16" spans="1:11" ht="49.15" customHeight="1" x14ac:dyDescent="0.2">
      <c r="A16" s="53">
        <v>44938</v>
      </c>
      <c r="B16" s="47">
        <v>5047</v>
      </c>
      <c r="C16" s="48" t="s">
        <v>141</v>
      </c>
      <c r="D16" s="75" t="s">
        <v>147</v>
      </c>
      <c r="E16" s="50">
        <v>2229248.92</v>
      </c>
    </row>
    <row r="17" spans="1:5" ht="63.75" x14ac:dyDescent="0.2">
      <c r="A17" s="53">
        <v>44938</v>
      </c>
      <c r="B17" s="47">
        <v>5051</v>
      </c>
      <c r="C17" s="48" t="s">
        <v>148</v>
      </c>
      <c r="D17" s="75" t="s">
        <v>149</v>
      </c>
      <c r="E17" s="50">
        <v>577215.29</v>
      </c>
    </row>
    <row r="18" spans="1:5" ht="55.9" customHeight="1" x14ac:dyDescent="0.2">
      <c r="A18" s="53">
        <v>44938</v>
      </c>
      <c r="B18" s="47">
        <v>5053</v>
      </c>
      <c r="C18" s="48" t="s">
        <v>150</v>
      </c>
      <c r="D18" s="75" t="s">
        <v>348</v>
      </c>
      <c r="E18" s="50">
        <v>28320</v>
      </c>
    </row>
    <row r="19" spans="1:5" ht="60" customHeight="1" x14ac:dyDescent="0.2">
      <c r="A19" s="53">
        <v>44938</v>
      </c>
      <c r="B19" s="47">
        <v>5056</v>
      </c>
      <c r="C19" s="48" t="s">
        <v>133</v>
      </c>
      <c r="D19" s="75" t="s">
        <v>347</v>
      </c>
      <c r="E19" s="50">
        <v>25600</v>
      </c>
    </row>
    <row r="20" spans="1:5" ht="40.15" customHeight="1" x14ac:dyDescent="0.2">
      <c r="A20" s="53">
        <v>44938</v>
      </c>
      <c r="B20" s="47">
        <v>5058</v>
      </c>
      <c r="C20" s="48" t="s">
        <v>151</v>
      </c>
      <c r="D20" s="75" t="s">
        <v>152</v>
      </c>
      <c r="E20" s="50">
        <v>16177.54</v>
      </c>
    </row>
    <row r="21" spans="1:5" ht="76.150000000000006" customHeight="1" x14ac:dyDescent="0.2">
      <c r="A21" s="53">
        <v>45028</v>
      </c>
      <c r="B21" s="47">
        <v>5064</v>
      </c>
      <c r="C21" s="48" t="s">
        <v>153</v>
      </c>
      <c r="D21" s="75" t="s">
        <v>154</v>
      </c>
      <c r="E21" s="50">
        <v>2614462.75</v>
      </c>
    </row>
    <row r="22" spans="1:5" ht="51" customHeight="1" x14ac:dyDescent="0.2">
      <c r="A22" s="53">
        <v>45028</v>
      </c>
      <c r="B22" s="47">
        <v>5068</v>
      </c>
      <c r="C22" s="48" t="s">
        <v>135</v>
      </c>
      <c r="D22" s="75" t="s">
        <v>155</v>
      </c>
      <c r="E22" s="50">
        <v>89912.46</v>
      </c>
    </row>
    <row r="23" spans="1:5" ht="63.75" x14ac:dyDescent="0.2">
      <c r="A23" s="53">
        <v>45028</v>
      </c>
      <c r="B23" s="47">
        <v>5069</v>
      </c>
      <c r="C23" s="48" t="s">
        <v>156</v>
      </c>
      <c r="D23" s="75" t="s">
        <v>157</v>
      </c>
      <c r="E23" s="50">
        <v>131904.46</v>
      </c>
    </row>
    <row r="24" spans="1:5" ht="28.9" customHeight="1" x14ac:dyDescent="0.2">
      <c r="A24" s="53">
        <v>45028</v>
      </c>
      <c r="B24" s="47">
        <v>5073</v>
      </c>
      <c r="C24" s="48" t="s">
        <v>0</v>
      </c>
      <c r="D24" s="75" t="s">
        <v>158</v>
      </c>
      <c r="E24" s="50">
        <v>-129000</v>
      </c>
    </row>
    <row r="25" spans="1:5" ht="52.15" customHeight="1" x14ac:dyDescent="0.2">
      <c r="A25" s="53">
        <v>45028</v>
      </c>
      <c r="B25" s="47">
        <v>5076</v>
      </c>
      <c r="C25" s="48" t="s">
        <v>133</v>
      </c>
      <c r="D25" s="75" t="s">
        <v>159</v>
      </c>
      <c r="E25" s="50">
        <v>23050</v>
      </c>
    </row>
    <row r="26" spans="1:5" ht="64.900000000000006" customHeight="1" x14ac:dyDescent="0.2">
      <c r="A26" s="53">
        <v>45028</v>
      </c>
      <c r="B26" s="47">
        <v>5082</v>
      </c>
      <c r="C26" s="48" t="s">
        <v>160</v>
      </c>
      <c r="D26" s="75" t="s">
        <v>161</v>
      </c>
      <c r="E26" s="50">
        <v>95340</v>
      </c>
    </row>
    <row r="27" spans="1:5" ht="31.15" customHeight="1" x14ac:dyDescent="0.2">
      <c r="A27" s="53">
        <v>45028</v>
      </c>
      <c r="B27" s="47">
        <v>5085</v>
      </c>
      <c r="C27" s="48" t="s">
        <v>0</v>
      </c>
      <c r="D27" s="75" t="s">
        <v>162</v>
      </c>
      <c r="E27" s="50">
        <v>1777499.97</v>
      </c>
    </row>
    <row r="28" spans="1:5" ht="25.9" customHeight="1" x14ac:dyDescent="0.2">
      <c r="A28" s="53">
        <v>45028</v>
      </c>
      <c r="B28" s="47">
        <v>5087</v>
      </c>
      <c r="C28" s="48" t="s">
        <v>0</v>
      </c>
      <c r="D28" s="75" t="s">
        <v>163</v>
      </c>
      <c r="E28" s="50">
        <v>298083.28999999998</v>
      </c>
    </row>
    <row r="29" spans="1:5" ht="64.900000000000006" customHeight="1" x14ac:dyDescent="0.2">
      <c r="A29" s="53">
        <v>45028</v>
      </c>
      <c r="B29" s="47">
        <v>5092</v>
      </c>
      <c r="C29" s="48" t="s">
        <v>137</v>
      </c>
      <c r="D29" s="75" t="s">
        <v>164</v>
      </c>
      <c r="E29" s="50">
        <v>222504.93</v>
      </c>
    </row>
    <row r="30" spans="1:5" ht="63.6" customHeight="1" x14ac:dyDescent="0.2">
      <c r="A30" s="53">
        <v>45028</v>
      </c>
      <c r="B30" s="47">
        <v>5093</v>
      </c>
      <c r="C30" s="48" t="s">
        <v>138</v>
      </c>
      <c r="D30" s="75" t="s">
        <v>165</v>
      </c>
      <c r="E30" s="50">
        <v>228591.07</v>
      </c>
    </row>
    <row r="31" spans="1:5" ht="75" customHeight="1" x14ac:dyDescent="0.2">
      <c r="A31" s="53">
        <v>45058</v>
      </c>
      <c r="B31" s="47">
        <v>5108</v>
      </c>
      <c r="C31" s="48" t="s">
        <v>138</v>
      </c>
      <c r="D31" s="75" t="s">
        <v>166</v>
      </c>
      <c r="E31" s="50">
        <v>444399.81</v>
      </c>
    </row>
    <row r="32" spans="1:5" ht="49.9" customHeight="1" x14ac:dyDescent="0.2">
      <c r="A32" s="53">
        <v>45058</v>
      </c>
      <c r="B32" s="47">
        <v>5112</v>
      </c>
      <c r="C32" s="48" t="s">
        <v>167</v>
      </c>
      <c r="D32" s="75" t="s">
        <v>168</v>
      </c>
      <c r="E32" s="50">
        <v>42480</v>
      </c>
    </row>
    <row r="33" spans="1:5" ht="45.6" customHeight="1" x14ac:dyDescent="0.2">
      <c r="A33" s="53">
        <v>45058</v>
      </c>
      <c r="B33" s="47">
        <v>5114</v>
      </c>
      <c r="C33" s="48" t="s">
        <v>169</v>
      </c>
      <c r="D33" s="75" t="s">
        <v>170</v>
      </c>
      <c r="E33" s="50">
        <v>5710090.0700000003</v>
      </c>
    </row>
    <row r="34" spans="1:5" ht="24" customHeight="1" x14ac:dyDescent="0.2">
      <c r="A34" s="53">
        <v>45058</v>
      </c>
      <c r="B34" s="47">
        <v>5116</v>
      </c>
      <c r="C34" s="48" t="s">
        <v>0</v>
      </c>
      <c r="D34" s="75" t="s">
        <v>171</v>
      </c>
      <c r="E34" s="50">
        <v>71197</v>
      </c>
    </row>
    <row r="35" spans="1:5" ht="62.45" customHeight="1" x14ac:dyDescent="0.2">
      <c r="A35" s="53">
        <v>45058</v>
      </c>
      <c r="B35" s="47">
        <v>5126</v>
      </c>
      <c r="C35" s="48" t="s">
        <v>172</v>
      </c>
      <c r="D35" s="75" t="s">
        <v>173</v>
      </c>
      <c r="E35" s="50">
        <v>2715179.96</v>
      </c>
    </row>
    <row r="36" spans="1:5" ht="49.9" customHeight="1" x14ac:dyDescent="0.2">
      <c r="A36" s="53">
        <v>45089</v>
      </c>
      <c r="B36" s="47">
        <v>5138</v>
      </c>
      <c r="C36" s="48" t="s">
        <v>131</v>
      </c>
      <c r="D36" s="75" t="s">
        <v>174</v>
      </c>
      <c r="E36" s="50">
        <v>29130</v>
      </c>
    </row>
    <row r="37" spans="1:5" ht="45.6" customHeight="1" x14ac:dyDescent="0.2">
      <c r="A37" s="53">
        <v>45089</v>
      </c>
      <c r="B37" s="47">
        <v>5139</v>
      </c>
      <c r="C37" s="48" t="s">
        <v>131</v>
      </c>
      <c r="D37" s="75" t="s">
        <v>175</v>
      </c>
      <c r="E37" s="50">
        <v>14565</v>
      </c>
    </row>
    <row r="38" spans="1:5" ht="63.6" customHeight="1" x14ac:dyDescent="0.2">
      <c r="A38" s="53">
        <v>45089</v>
      </c>
      <c r="B38" s="47">
        <v>5140</v>
      </c>
      <c r="C38" s="48" t="s">
        <v>176</v>
      </c>
      <c r="D38" s="75" t="s">
        <v>177</v>
      </c>
      <c r="E38" s="50">
        <v>40600</v>
      </c>
    </row>
    <row r="39" spans="1:5" ht="64.900000000000006" customHeight="1" x14ac:dyDescent="0.2">
      <c r="A39" s="53">
        <v>45089</v>
      </c>
      <c r="B39" s="47">
        <v>5141</v>
      </c>
      <c r="C39" s="48" t="s">
        <v>112</v>
      </c>
      <c r="D39" s="75" t="s">
        <v>178</v>
      </c>
      <c r="E39" s="50">
        <v>100000</v>
      </c>
    </row>
    <row r="40" spans="1:5" ht="63.6" customHeight="1" x14ac:dyDescent="0.2">
      <c r="A40" s="53">
        <v>45089</v>
      </c>
      <c r="B40" s="47">
        <v>5142</v>
      </c>
      <c r="C40" s="48" t="s">
        <v>127</v>
      </c>
      <c r="D40" s="75" t="s">
        <v>179</v>
      </c>
      <c r="E40" s="50">
        <v>13272260</v>
      </c>
    </row>
    <row r="41" spans="1:5" ht="75.599999999999994" customHeight="1" x14ac:dyDescent="0.2">
      <c r="A41" s="53">
        <v>45089</v>
      </c>
      <c r="B41" s="47">
        <v>5151</v>
      </c>
      <c r="C41" s="48" t="s">
        <v>180</v>
      </c>
      <c r="D41" s="75" t="s">
        <v>181</v>
      </c>
      <c r="E41" s="50">
        <v>1500</v>
      </c>
    </row>
    <row r="42" spans="1:5" ht="70.150000000000006" customHeight="1" x14ac:dyDescent="0.2">
      <c r="A42" s="53">
        <v>45089</v>
      </c>
      <c r="B42" s="47">
        <v>5156</v>
      </c>
      <c r="C42" s="48" t="s">
        <v>120</v>
      </c>
      <c r="D42" s="75" t="s">
        <v>182</v>
      </c>
      <c r="E42" s="50">
        <v>32570</v>
      </c>
    </row>
    <row r="43" spans="1:5" ht="51" customHeight="1" x14ac:dyDescent="0.2">
      <c r="A43" s="53">
        <v>45089</v>
      </c>
      <c r="B43" s="47">
        <v>5158</v>
      </c>
      <c r="C43" s="48" t="s">
        <v>114</v>
      </c>
      <c r="D43" s="75" t="s">
        <v>183</v>
      </c>
      <c r="E43" s="50">
        <v>90589</v>
      </c>
    </row>
    <row r="44" spans="1:5" ht="73.900000000000006" customHeight="1" x14ac:dyDescent="0.2">
      <c r="A44" s="53">
        <v>45089</v>
      </c>
      <c r="B44" s="47">
        <v>5183</v>
      </c>
      <c r="C44" s="48" t="s">
        <v>129</v>
      </c>
      <c r="D44" s="75" t="s">
        <v>184</v>
      </c>
      <c r="E44" s="50">
        <v>70095.5</v>
      </c>
    </row>
    <row r="45" spans="1:5" ht="63.6" customHeight="1" x14ac:dyDescent="0.2">
      <c r="A45" s="53">
        <v>45089</v>
      </c>
      <c r="B45" s="47">
        <v>5213</v>
      </c>
      <c r="C45" s="48" t="s">
        <v>128</v>
      </c>
      <c r="D45" s="75" t="s">
        <v>185</v>
      </c>
      <c r="E45" s="50">
        <v>36613.64</v>
      </c>
    </row>
    <row r="46" spans="1:5" ht="37.15" customHeight="1" x14ac:dyDescent="0.2">
      <c r="A46" s="53">
        <v>45089</v>
      </c>
      <c r="B46" s="47">
        <v>5215</v>
      </c>
      <c r="C46" s="48" t="s">
        <v>0</v>
      </c>
      <c r="D46" s="75" t="s">
        <v>186</v>
      </c>
      <c r="E46" s="50">
        <v>27000</v>
      </c>
    </row>
    <row r="47" spans="1:5" ht="40.15" customHeight="1" x14ac:dyDescent="0.2">
      <c r="A47" s="53">
        <v>45089</v>
      </c>
      <c r="B47" s="47">
        <v>5221</v>
      </c>
      <c r="C47" s="48" t="s">
        <v>176</v>
      </c>
      <c r="D47" s="75" t="s">
        <v>140</v>
      </c>
      <c r="E47" s="50">
        <v>10150</v>
      </c>
    </row>
    <row r="48" spans="1:5" ht="43.9" customHeight="1" x14ac:dyDescent="0.2">
      <c r="A48" s="53">
        <v>45089</v>
      </c>
      <c r="B48" s="47">
        <v>5224</v>
      </c>
      <c r="C48" s="48" t="s">
        <v>187</v>
      </c>
      <c r="D48" s="75" t="s">
        <v>188</v>
      </c>
      <c r="E48" s="50">
        <v>224200</v>
      </c>
    </row>
    <row r="49" spans="1:5" ht="48.6" customHeight="1" x14ac:dyDescent="0.2">
      <c r="A49" s="53">
        <v>45089</v>
      </c>
      <c r="B49" s="47">
        <v>5232</v>
      </c>
      <c r="C49" s="48" t="s">
        <v>189</v>
      </c>
      <c r="D49" s="75" t="s">
        <v>190</v>
      </c>
      <c r="E49" s="50">
        <v>22001.1</v>
      </c>
    </row>
    <row r="50" spans="1:5" ht="59.45" customHeight="1" x14ac:dyDescent="0.2">
      <c r="A50" s="53">
        <v>45089</v>
      </c>
      <c r="B50" s="47">
        <v>5233</v>
      </c>
      <c r="C50" s="48" t="s">
        <v>191</v>
      </c>
      <c r="D50" s="75" t="s">
        <v>192</v>
      </c>
      <c r="E50" s="50">
        <v>203609</v>
      </c>
    </row>
    <row r="51" spans="1:5" ht="79.150000000000006" customHeight="1" x14ac:dyDescent="0.2">
      <c r="A51" s="53">
        <v>45119</v>
      </c>
      <c r="B51" s="47">
        <v>5236</v>
      </c>
      <c r="C51" s="48" t="s">
        <v>0</v>
      </c>
      <c r="D51" s="75" t="s">
        <v>193</v>
      </c>
      <c r="E51" s="50">
        <v>583334</v>
      </c>
    </row>
    <row r="52" spans="1:5" ht="46.9" customHeight="1" x14ac:dyDescent="0.2">
      <c r="A52" s="53">
        <v>45119</v>
      </c>
      <c r="B52" s="47">
        <v>5238</v>
      </c>
      <c r="C52" s="48" t="s">
        <v>0</v>
      </c>
      <c r="D52" s="75" t="s">
        <v>194</v>
      </c>
      <c r="E52" s="50">
        <v>1525768</v>
      </c>
    </row>
    <row r="53" spans="1:5" ht="37.9" customHeight="1" x14ac:dyDescent="0.2">
      <c r="A53" s="53">
        <v>45119</v>
      </c>
      <c r="B53" s="47">
        <v>5240</v>
      </c>
      <c r="C53" s="48" t="s">
        <v>0</v>
      </c>
      <c r="D53" s="75" t="s">
        <v>195</v>
      </c>
      <c r="E53" s="50">
        <v>5817000</v>
      </c>
    </row>
    <row r="54" spans="1:5" ht="52.9" customHeight="1" x14ac:dyDescent="0.2">
      <c r="A54" s="53">
        <v>45119</v>
      </c>
      <c r="B54" s="47">
        <v>5243</v>
      </c>
      <c r="C54" s="48" t="s">
        <v>196</v>
      </c>
      <c r="D54" s="75" t="s">
        <v>197</v>
      </c>
      <c r="E54" s="50">
        <v>318305</v>
      </c>
    </row>
    <row r="55" spans="1:5" ht="37.9" customHeight="1" x14ac:dyDescent="0.2">
      <c r="A55" s="53">
        <v>45119</v>
      </c>
      <c r="B55" s="47">
        <v>5250</v>
      </c>
      <c r="C55" s="48" t="s">
        <v>0</v>
      </c>
      <c r="D55" s="75" t="s">
        <v>198</v>
      </c>
      <c r="E55" s="50">
        <v>2000000</v>
      </c>
    </row>
    <row r="56" spans="1:5" ht="37.9" customHeight="1" x14ac:dyDescent="0.2">
      <c r="A56" s="53">
        <v>45119</v>
      </c>
      <c r="B56" s="47">
        <v>5253</v>
      </c>
      <c r="C56" s="48" t="s">
        <v>115</v>
      </c>
      <c r="D56" s="75" t="s">
        <v>199</v>
      </c>
      <c r="E56" s="50">
        <v>385862.66</v>
      </c>
    </row>
    <row r="57" spans="1:5" ht="37.9" customHeight="1" x14ac:dyDescent="0.2">
      <c r="A57" s="53">
        <v>45119</v>
      </c>
      <c r="B57" s="47">
        <v>5256</v>
      </c>
      <c r="C57" s="48" t="s">
        <v>200</v>
      </c>
      <c r="D57" s="75" t="s">
        <v>201</v>
      </c>
      <c r="E57" s="50">
        <v>22027</v>
      </c>
    </row>
    <row r="58" spans="1:5" ht="51.6" customHeight="1" x14ac:dyDescent="0.2">
      <c r="A58" s="53">
        <v>45119</v>
      </c>
      <c r="B58" s="47">
        <v>5257</v>
      </c>
      <c r="C58" s="48" t="s">
        <v>200</v>
      </c>
      <c r="D58" s="75" t="s">
        <v>202</v>
      </c>
      <c r="E58" s="50">
        <v>22027</v>
      </c>
    </row>
    <row r="59" spans="1:5" ht="52.9" customHeight="1" x14ac:dyDescent="0.2">
      <c r="A59" s="53">
        <v>45150</v>
      </c>
      <c r="B59" s="47">
        <v>5287</v>
      </c>
      <c r="C59" s="48" t="s">
        <v>203</v>
      </c>
      <c r="D59" s="75" t="s">
        <v>204</v>
      </c>
      <c r="E59" s="50">
        <v>87792</v>
      </c>
    </row>
    <row r="60" spans="1:5" ht="48" customHeight="1" x14ac:dyDescent="0.2">
      <c r="A60" s="53">
        <v>45150</v>
      </c>
      <c r="B60" s="47">
        <v>5288</v>
      </c>
      <c r="C60" s="48" t="s">
        <v>133</v>
      </c>
      <c r="D60" s="75" t="s">
        <v>205</v>
      </c>
      <c r="E60" s="50">
        <v>17350</v>
      </c>
    </row>
    <row r="61" spans="1:5" ht="65.45" customHeight="1" x14ac:dyDescent="0.2">
      <c r="A61" s="53">
        <v>45150</v>
      </c>
      <c r="B61" s="47">
        <v>5289</v>
      </c>
      <c r="C61" s="48" t="s">
        <v>133</v>
      </c>
      <c r="D61" s="75" t="s">
        <v>206</v>
      </c>
      <c r="E61" s="50">
        <v>12400</v>
      </c>
    </row>
    <row r="62" spans="1:5" ht="63.6" customHeight="1" x14ac:dyDescent="0.2">
      <c r="A62" s="53">
        <v>45150</v>
      </c>
      <c r="B62" s="47">
        <v>5290</v>
      </c>
      <c r="C62" s="48" t="s">
        <v>126</v>
      </c>
      <c r="D62" s="75" t="s">
        <v>207</v>
      </c>
      <c r="E62" s="50">
        <v>25488</v>
      </c>
    </row>
    <row r="63" spans="1:5" ht="51" x14ac:dyDescent="0.2">
      <c r="A63" s="53">
        <v>45150</v>
      </c>
      <c r="B63" s="47">
        <v>5299</v>
      </c>
      <c r="C63" s="48" t="s">
        <v>208</v>
      </c>
      <c r="D63" s="75" t="s">
        <v>209</v>
      </c>
      <c r="E63" s="50">
        <v>86376</v>
      </c>
    </row>
    <row r="64" spans="1:5" ht="66.599999999999994" customHeight="1" x14ac:dyDescent="0.2">
      <c r="A64" s="53">
        <v>45150</v>
      </c>
      <c r="B64" s="47">
        <v>5301</v>
      </c>
      <c r="C64" s="48" t="s">
        <v>210</v>
      </c>
      <c r="D64" s="75" t="s">
        <v>211</v>
      </c>
      <c r="E64" s="50">
        <v>222711.56</v>
      </c>
    </row>
    <row r="65" spans="1:5" ht="76.5" x14ac:dyDescent="0.2">
      <c r="A65" s="53">
        <v>45150</v>
      </c>
      <c r="B65" s="47">
        <v>5315</v>
      </c>
      <c r="C65" s="48" t="s">
        <v>212</v>
      </c>
      <c r="D65" s="75" t="s">
        <v>213</v>
      </c>
      <c r="E65" s="50">
        <v>18100</v>
      </c>
    </row>
    <row r="66" spans="1:5" ht="63.75" x14ac:dyDescent="0.2">
      <c r="A66" s="53">
        <v>45242</v>
      </c>
      <c r="B66" s="47">
        <v>5345</v>
      </c>
      <c r="C66" s="48" t="s">
        <v>214</v>
      </c>
      <c r="D66" s="75" t="s">
        <v>215</v>
      </c>
      <c r="E66" s="50">
        <v>16638</v>
      </c>
    </row>
    <row r="67" spans="1:5" ht="63.6" customHeight="1" x14ac:dyDescent="0.2">
      <c r="A67" s="53">
        <v>45242</v>
      </c>
      <c r="B67" s="47">
        <v>5351</v>
      </c>
      <c r="C67" s="48" t="s">
        <v>116</v>
      </c>
      <c r="D67" s="75" t="s">
        <v>216</v>
      </c>
      <c r="E67" s="50">
        <v>57390.400000000001</v>
      </c>
    </row>
    <row r="68" spans="1:5" ht="53.45" customHeight="1" x14ac:dyDescent="0.2">
      <c r="A68" s="53">
        <v>45242</v>
      </c>
      <c r="B68" s="47">
        <v>5354</v>
      </c>
      <c r="C68" s="48" t="s">
        <v>217</v>
      </c>
      <c r="D68" s="75" t="s">
        <v>218</v>
      </c>
      <c r="E68" s="50">
        <v>224672</v>
      </c>
    </row>
    <row r="69" spans="1:5" ht="45.6" customHeight="1" x14ac:dyDescent="0.2">
      <c r="A69" s="53">
        <v>45242</v>
      </c>
      <c r="B69" s="47">
        <v>5355</v>
      </c>
      <c r="C69" s="48" t="s">
        <v>139</v>
      </c>
      <c r="D69" s="75" t="s">
        <v>219</v>
      </c>
      <c r="E69" s="50">
        <v>38594.83</v>
      </c>
    </row>
    <row r="70" spans="1:5" ht="63.75" x14ac:dyDescent="0.2">
      <c r="A70" s="53">
        <v>45272</v>
      </c>
      <c r="B70" s="47">
        <v>5360</v>
      </c>
      <c r="C70" s="48" t="s">
        <v>220</v>
      </c>
      <c r="D70" s="75" t="s">
        <v>221</v>
      </c>
      <c r="E70" s="50">
        <v>724615.67</v>
      </c>
    </row>
    <row r="71" spans="1:5" ht="30" customHeight="1" x14ac:dyDescent="0.2">
      <c r="A71" s="53">
        <v>45272</v>
      </c>
      <c r="B71" s="47">
        <v>5362</v>
      </c>
      <c r="C71" s="48" t="s">
        <v>0</v>
      </c>
      <c r="D71" s="75" t="s">
        <v>222</v>
      </c>
      <c r="E71" s="50">
        <v>25000</v>
      </c>
    </row>
    <row r="72" spans="1:5" ht="27.6" customHeight="1" x14ac:dyDescent="0.2">
      <c r="A72" s="53">
        <v>45272</v>
      </c>
      <c r="B72" s="47">
        <v>5365</v>
      </c>
      <c r="C72" s="48" t="s">
        <v>0</v>
      </c>
      <c r="D72" s="75" t="s">
        <v>223</v>
      </c>
      <c r="E72" s="50">
        <v>-129000</v>
      </c>
    </row>
    <row r="73" spans="1:5" ht="27" customHeight="1" x14ac:dyDescent="0.2">
      <c r="A73" s="53">
        <v>45272</v>
      </c>
      <c r="B73" s="47">
        <v>5366</v>
      </c>
      <c r="C73" s="48" t="s">
        <v>224</v>
      </c>
      <c r="D73" s="75" t="s">
        <v>225</v>
      </c>
      <c r="E73" s="50">
        <v>72688</v>
      </c>
    </row>
    <row r="74" spans="1:5" ht="55.15" customHeight="1" x14ac:dyDescent="0.2">
      <c r="A74" s="53">
        <v>45272</v>
      </c>
      <c r="B74" s="47">
        <v>5368</v>
      </c>
      <c r="C74" s="48" t="s">
        <v>220</v>
      </c>
      <c r="D74" s="75" t="s">
        <v>226</v>
      </c>
      <c r="E74" s="50">
        <v>541863</v>
      </c>
    </row>
    <row r="75" spans="1:5" ht="24" customHeight="1" x14ac:dyDescent="0.2">
      <c r="A75" s="53">
        <v>45272</v>
      </c>
      <c r="B75" s="47">
        <v>5370</v>
      </c>
      <c r="C75" s="48" t="s">
        <v>220</v>
      </c>
      <c r="D75" s="75" t="s">
        <v>227</v>
      </c>
      <c r="E75" s="50">
        <v>18653447.27</v>
      </c>
    </row>
    <row r="76" spans="1:5" ht="24" customHeight="1" x14ac:dyDescent="0.2">
      <c r="A76" s="53">
        <v>45272</v>
      </c>
      <c r="B76" s="47">
        <v>5379</v>
      </c>
      <c r="C76" s="48" t="s">
        <v>220</v>
      </c>
      <c r="D76" s="75" t="s">
        <v>228</v>
      </c>
      <c r="E76" s="50">
        <v>23872051.790000003</v>
      </c>
    </row>
    <row r="77" spans="1:5" ht="24" customHeight="1" x14ac:dyDescent="0.2">
      <c r="A77" s="53">
        <v>45272</v>
      </c>
      <c r="B77" s="47">
        <v>5382</v>
      </c>
      <c r="C77" s="48" t="s">
        <v>220</v>
      </c>
      <c r="D77" s="75" t="s">
        <v>229</v>
      </c>
      <c r="E77" s="50">
        <v>139196.03</v>
      </c>
    </row>
    <row r="78" spans="1:5" ht="24" customHeight="1" x14ac:dyDescent="0.2">
      <c r="A78" s="53">
        <v>45272</v>
      </c>
      <c r="B78" s="47">
        <v>5384</v>
      </c>
      <c r="C78" s="48" t="s">
        <v>220</v>
      </c>
      <c r="D78" s="75" t="s">
        <v>230</v>
      </c>
      <c r="E78" s="50">
        <v>3672317.9699999997</v>
      </c>
    </row>
    <row r="79" spans="1:5" ht="47.45" customHeight="1" x14ac:dyDescent="0.2">
      <c r="A79" s="53">
        <v>45272</v>
      </c>
      <c r="B79" s="47">
        <v>5400</v>
      </c>
      <c r="C79" s="48" t="s">
        <v>180</v>
      </c>
      <c r="D79" s="75" t="s">
        <v>231</v>
      </c>
      <c r="E79" s="50">
        <v>1500</v>
      </c>
    </row>
    <row r="80" spans="1:5" ht="79.150000000000006" customHeight="1" x14ac:dyDescent="0.2">
      <c r="A80" s="53">
        <v>45272</v>
      </c>
      <c r="B80" s="47">
        <v>5406</v>
      </c>
      <c r="C80" s="48" t="s">
        <v>122</v>
      </c>
      <c r="D80" s="75" t="s">
        <v>232</v>
      </c>
      <c r="E80" s="50">
        <v>10963680</v>
      </c>
    </row>
    <row r="81" spans="1:5" ht="51.6" customHeight="1" x14ac:dyDescent="0.2">
      <c r="A81" s="53">
        <v>45272</v>
      </c>
      <c r="B81" s="47">
        <v>5407</v>
      </c>
      <c r="C81" s="48" t="s">
        <v>112</v>
      </c>
      <c r="D81" s="75" t="s">
        <v>233</v>
      </c>
      <c r="E81" s="50">
        <v>2250000</v>
      </c>
    </row>
    <row r="82" spans="1:5" ht="66" customHeight="1" x14ac:dyDescent="0.2">
      <c r="A82" s="53">
        <v>45272</v>
      </c>
      <c r="B82" s="47">
        <v>5410</v>
      </c>
      <c r="C82" s="48" t="s">
        <v>117</v>
      </c>
      <c r="D82" s="75" t="s">
        <v>234</v>
      </c>
      <c r="E82" s="50">
        <v>9000000</v>
      </c>
    </row>
    <row r="83" spans="1:5" ht="63.75" x14ac:dyDescent="0.2">
      <c r="A83" s="53">
        <v>45272</v>
      </c>
      <c r="B83" s="47">
        <v>5412</v>
      </c>
      <c r="C83" s="48" t="s">
        <v>220</v>
      </c>
      <c r="D83" s="75" t="s">
        <v>235</v>
      </c>
      <c r="E83" s="50">
        <v>371233.8</v>
      </c>
    </row>
    <row r="84" spans="1:5" ht="23.45" customHeight="1" x14ac:dyDescent="0.2">
      <c r="A84" s="53">
        <v>45272</v>
      </c>
      <c r="B84" s="47">
        <v>5414</v>
      </c>
      <c r="C84" s="48" t="s">
        <v>220</v>
      </c>
      <c r="D84" s="75" t="s">
        <v>236</v>
      </c>
      <c r="E84" s="50">
        <v>10738447.889999999</v>
      </c>
    </row>
    <row r="85" spans="1:5" ht="23.45" customHeight="1" x14ac:dyDescent="0.2">
      <c r="A85" s="53">
        <v>45272</v>
      </c>
      <c r="B85" s="47">
        <v>5417</v>
      </c>
      <c r="C85" s="48" t="s">
        <v>220</v>
      </c>
      <c r="D85" s="75" t="s">
        <v>237</v>
      </c>
      <c r="E85" s="50">
        <v>155641.5</v>
      </c>
    </row>
    <row r="86" spans="1:5" ht="36.6" customHeight="1" x14ac:dyDescent="0.2">
      <c r="A86" s="53">
        <v>45272</v>
      </c>
      <c r="B86" s="47">
        <v>5419</v>
      </c>
      <c r="C86" s="48" t="s">
        <v>121</v>
      </c>
      <c r="D86" s="75" t="s">
        <v>238</v>
      </c>
      <c r="E86" s="50">
        <v>1657443.23</v>
      </c>
    </row>
    <row r="87" spans="1:5" ht="76.5" x14ac:dyDescent="0.2">
      <c r="A87" s="53">
        <v>45272</v>
      </c>
      <c r="B87" s="47">
        <v>5421</v>
      </c>
      <c r="C87" s="48" t="s">
        <v>123</v>
      </c>
      <c r="D87" s="75" t="s">
        <v>239</v>
      </c>
      <c r="E87" s="50">
        <v>1810857.37</v>
      </c>
    </row>
    <row r="88" spans="1:5" ht="55.15" customHeight="1" x14ac:dyDescent="0.2">
      <c r="A88" s="53">
        <v>45272</v>
      </c>
      <c r="B88" s="47">
        <v>5423</v>
      </c>
      <c r="C88" s="48" t="s">
        <v>119</v>
      </c>
      <c r="D88" s="75" t="s">
        <v>240</v>
      </c>
      <c r="E88" s="50">
        <v>105067</v>
      </c>
    </row>
    <row r="89" spans="1:5" ht="66" customHeight="1" x14ac:dyDescent="0.2">
      <c r="A89" s="53">
        <v>45272</v>
      </c>
      <c r="B89" s="47">
        <v>5426</v>
      </c>
      <c r="C89" s="48" t="s">
        <v>0</v>
      </c>
      <c r="D89" s="75" t="s">
        <v>241</v>
      </c>
      <c r="E89" s="50">
        <v>2299000</v>
      </c>
    </row>
    <row r="90" spans="1:5" ht="40.9" customHeight="1" x14ac:dyDescent="0.2">
      <c r="A90" s="46" t="s">
        <v>335</v>
      </c>
      <c r="B90" s="47">
        <v>5438</v>
      </c>
      <c r="C90" s="48" t="s">
        <v>151</v>
      </c>
      <c r="D90" s="75" t="s">
        <v>242</v>
      </c>
      <c r="E90" s="50">
        <v>72000.009999999995</v>
      </c>
    </row>
    <row r="91" spans="1:5" ht="49.9" customHeight="1" x14ac:dyDescent="0.2">
      <c r="A91" s="46" t="s">
        <v>335</v>
      </c>
      <c r="B91" s="47">
        <v>5442</v>
      </c>
      <c r="C91" s="48" t="s">
        <v>243</v>
      </c>
      <c r="D91" s="75" t="s">
        <v>244</v>
      </c>
      <c r="E91" s="50">
        <v>73590.260000000009</v>
      </c>
    </row>
    <row r="92" spans="1:5" ht="68.45" customHeight="1" x14ac:dyDescent="0.2">
      <c r="A92" s="46" t="s">
        <v>335</v>
      </c>
      <c r="B92" s="47">
        <v>5443</v>
      </c>
      <c r="C92" s="48" t="s">
        <v>245</v>
      </c>
      <c r="D92" s="75" t="s">
        <v>246</v>
      </c>
      <c r="E92" s="50">
        <v>66000</v>
      </c>
    </row>
    <row r="93" spans="1:5" ht="78" customHeight="1" x14ac:dyDescent="0.2">
      <c r="A93" s="46" t="s">
        <v>335</v>
      </c>
      <c r="B93" s="47">
        <v>5464</v>
      </c>
      <c r="C93" s="48" t="s">
        <v>247</v>
      </c>
      <c r="D93" s="75" t="s">
        <v>248</v>
      </c>
      <c r="E93" s="50">
        <v>36044.54</v>
      </c>
    </row>
    <row r="94" spans="1:5" ht="70.900000000000006" customHeight="1" x14ac:dyDescent="0.2">
      <c r="A94" s="46" t="s">
        <v>336</v>
      </c>
      <c r="B94" s="47">
        <v>5487</v>
      </c>
      <c r="C94" s="48" t="s">
        <v>117</v>
      </c>
      <c r="D94" s="75" t="s">
        <v>249</v>
      </c>
      <c r="E94" s="50">
        <v>100000</v>
      </c>
    </row>
    <row r="95" spans="1:5" ht="55.15" customHeight="1" x14ac:dyDescent="0.2">
      <c r="A95" s="46" t="s">
        <v>336</v>
      </c>
      <c r="B95" s="47">
        <v>5490</v>
      </c>
      <c r="C95" s="48" t="s">
        <v>113</v>
      </c>
      <c r="D95" s="75" t="s">
        <v>250</v>
      </c>
      <c r="E95" s="50">
        <v>2759163</v>
      </c>
    </row>
    <row r="96" spans="1:5" ht="55.15" customHeight="1" x14ac:dyDescent="0.2">
      <c r="A96" s="46" t="s">
        <v>336</v>
      </c>
      <c r="B96" s="47">
        <v>5495</v>
      </c>
      <c r="C96" s="48" t="s">
        <v>118</v>
      </c>
      <c r="D96" s="75" t="s">
        <v>251</v>
      </c>
      <c r="E96" s="50">
        <v>19761039</v>
      </c>
    </row>
    <row r="97" spans="1:5" ht="55.15" customHeight="1" x14ac:dyDescent="0.2">
      <c r="A97" s="46" t="s">
        <v>336</v>
      </c>
      <c r="B97" s="47">
        <v>5496</v>
      </c>
      <c r="C97" s="48" t="s">
        <v>118</v>
      </c>
      <c r="D97" s="75" t="s">
        <v>252</v>
      </c>
      <c r="E97" s="50">
        <v>3750000</v>
      </c>
    </row>
    <row r="98" spans="1:5" ht="55.15" customHeight="1" x14ac:dyDescent="0.2">
      <c r="A98" s="46" t="s">
        <v>336</v>
      </c>
      <c r="B98" s="47">
        <v>5507</v>
      </c>
      <c r="C98" s="48" t="s">
        <v>0</v>
      </c>
      <c r="D98" s="75" t="s">
        <v>253</v>
      </c>
      <c r="E98" s="50">
        <v>8832.5</v>
      </c>
    </row>
    <row r="99" spans="1:5" ht="38.450000000000003" customHeight="1" x14ac:dyDescent="0.2">
      <c r="A99" s="46" t="s">
        <v>336</v>
      </c>
      <c r="B99" s="47">
        <v>5537</v>
      </c>
      <c r="C99" s="48" t="s">
        <v>151</v>
      </c>
      <c r="D99" s="75" t="s">
        <v>254</v>
      </c>
      <c r="E99" s="50">
        <v>64583.37</v>
      </c>
    </row>
    <row r="100" spans="1:5" ht="55.15" customHeight="1" x14ac:dyDescent="0.2">
      <c r="A100" s="46" t="s">
        <v>336</v>
      </c>
      <c r="B100" s="47">
        <v>5541</v>
      </c>
      <c r="C100" s="48" t="s">
        <v>255</v>
      </c>
      <c r="D100" s="75" t="s">
        <v>256</v>
      </c>
      <c r="E100" s="50">
        <v>187500.01</v>
      </c>
    </row>
    <row r="101" spans="1:5" ht="63.75" x14ac:dyDescent="0.2">
      <c r="A101" s="46" t="s">
        <v>336</v>
      </c>
      <c r="B101" s="47">
        <v>5552</v>
      </c>
      <c r="C101" s="48" t="s">
        <v>217</v>
      </c>
      <c r="D101" s="75" t="s">
        <v>257</v>
      </c>
      <c r="E101" s="50">
        <v>1688681.48</v>
      </c>
    </row>
    <row r="102" spans="1:5" ht="67.150000000000006" customHeight="1" x14ac:dyDescent="0.2">
      <c r="A102" s="46" t="s">
        <v>336</v>
      </c>
      <c r="B102" s="47">
        <v>5554</v>
      </c>
      <c r="C102" s="48" t="s">
        <v>258</v>
      </c>
      <c r="D102" s="75" t="s">
        <v>259</v>
      </c>
      <c r="E102" s="50">
        <v>1540804.45</v>
      </c>
    </row>
    <row r="103" spans="1:5" ht="61.15" customHeight="1" x14ac:dyDescent="0.2">
      <c r="A103" s="46" t="s">
        <v>337</v>
      </c>
      <c r="B103" s="47">
        <v>5579</v>
      </c>
      <c r="C103" s="48" t="s">
        <v>260</v>
      </c>
      <c r="D103" s="75" t="s">
        <v>261</v>
      </c>
      <c r="E103" s="50">
        <v>450000</v>
      </c>
    </row>
    <row r="104" spans="1:5" ht="55.15" customHeight="1" x14ac:dyDescent="0.2">
      <c r="A104" s="46" t="s">
        <v>337</v>
      </c>
      <c r="B104" s="47">
        <v>5580</v>
      </c>
      <c r="C104" s="48" t="s">
        <v>262</v>
      </c>
      <c r="D104" s="75" t="s">
        <v>263</v>
      </c>
      <c r="E104" s="50">
        <v>108800</v>
      </c>
    </row>
    <row r="105" spans="1:5" ht="58.9" customHeight="1" x14ac:dyDescent="0.2">
      <c r="A105" s="46" t="s">
        <v>337</v>
      </c>
      <c r="B105" s="47">
        <v>5581</v>
      </c>
      <c r="C105" s="48" t="s">
        <v>264</v>
      </c>
      <c r="D105" s="75" t="s">
        <v>265</v>
      </c>
      <c r="E105" s="50">
        <v>128000</v>
      </c>
    </row>
    <row r="106" spans="1:5" ht="55.15" customHeight="1" x14ac:dyDescent="0.2">
      <c r="A106" s="46" t="s">
        <v>337</v>
      </c>
      <c r="B106" s="47">
        <v>5582</v>
      </c>
      <c r="C106" s="48" t="s">
        <v>262</v>
      </c>
      <c r="D106" s="75" t="s">
        <v>266</v>
      </c>
      <c r="E106" s="50">
        <v>27200</v>
      </c>
    </row>
    <row r="107" spans="1:5" ht="55.15" customHeight="1" x14ac:dyDescent="0.2">
      <c r="A107" s="46" t="s">
        <v>337</v>
      </c>
      <c r="B107" s="47">
        <v>5584</v>
      </c>
      <c r="C107" s="48" t="s">
        <v>267</v>
      </c>
      <c r="D107" s="75" t="s">
        <v>268</v>
      </c>
      <c r="E107" s="50">
        <v>733333.32</v>
      </c>
    </row>
    <row r="108" spans="1:5" ht="75.599999999999994" customHeight="1" x14ac:dyDescent="0.2">
      <c r="A108" s="46" t="s">
        <v>337</v>
      </c>
      <c r="B108" s="47">
        <v>5586</v>
      </c>
      <c r="C108" s="48" t="s">
        <v>136</v>
      </c>
      <c r="D108" s="75" t="s">
        <v>269</v>
      </c>
      <c r="E108" s="50">
        <v>1989120.74</v>
      </c>
    </row>
    <row r="109" spans="1:5" ht="77.45" customHeight="1" x14ac:dyDescent="0.2">
      <c r="A109" s="46" t="s">
        <v>337</v>
      </c>
      <c r="B109" s="47">
        <v>5592</v>
      </c>
      <c r="C109" s="48" t="s">
        <v>270</v>
      </c>
      <c r="D109" s="75" t="s">
        <v>271</v>
      </c>
      <c r="E109" s="50">
        <v>107884</v>
      </c>
    </row>
    <row r="110" spans="1:5" ht="80.45" customHeight="1" x14ac:dyDescent="0.2">
      <c r="A110" s="46" t="s">
        <v>337</v>
      </c>
      <c r="B110" s="47">
        <v>5593</v>
      </c>
      <c r="C110" s="48" t="s">
        <v>272</v>
      </c>
      <c r="D110" s="75" t="s">
        <v>273</v>
      </c>
      <c r="E110" s="50">
        <v>1783433.7</v>
      </c>
    </row>
    <row r="111" spans="1:5" ht="75.599999999999994" customHeight="1" x14ac:dyDescent="0.2">
      <c r="A111" s="46" t="s">
        <v>338</v>
      </c>
      <c r="B111" s="47">
        <v>5608</v>
      </c>
      <c r="C111" s="48" t="s">
        <v>274</v>
      </c>
      <c r="D111" s="75" t="s">
        <v>275</v>
      </c>
      <c r="E111" s="50">
        <v>5127319.95</v>
      </c>
    </row>
    <row r="112" spans="1:5" ht="81.599999999999994" customHeight="1" x14ac:dyDescent="0.2">
      <c r="A112" s="46" t="s">
        <v>339</v>
      </c>
      <c r="B112" s="47">
        <v>5632</v>
      </c>
      <c r="C112" s="48" t="s">
        <v>132</v>
      </c>
      <c r="D112" s="75" t="s">
        <v>276</v>
      </c>
      <c r="E112" s="50">
        <v>1099352.8999999999</v>
      </c>
    </row>
    <row r="113" spans="1:5" ht="55.15" customHeight="1" x14ac:dyDescent="0.2">
      <c r="A113" s="46" t="s">
        <v>339</v>
      </c>
      <c r="B113" s="47">
        <v>5633</v>
      </c>
      <c r="C113" s="48" t="s">
        <v>0</v>
      </c>
      <c r="D113" s="75" t="s">
        <v>277</v>
      </c>
      <c r="E113" s="50">
        <v>1831104.01</v>
      </c>
    </row>
    <row r="114" spans="1:5" ht="38.450000000000003" customHeight="1" x14ac:dyDescent="0.2">
      <c r="A114" s="46" t="s">
        <v>339</v>
      </c>
      <c r="B114" s="47">
        <v>5635</v>
      </c>
      <c r="C114" s="48" t="s">
        <v>0</v>
      </c>
      <c r="D114" s="75" t="s">
        <v>278</v>
      </c>
      <c r="E114" s="50">
        <v>15692319.380000001</v>
      </c>
    </row>
    <row r="115" spans="1:5" ht="38.450000000000003" customHeight="1" x14ac:dyDescent="0.2">
      <c r="A115" s="46" t="s">
        <v>339</v>
      </c>
      <c r="B115" s="47">
        <v>5637</v>
      </c>
      <c r="C115" s="48" t="s">
        <v>0</v>
      </c>
      <c r="D115" s="75" t="s">
        <v>279</v>
      </c>
      <c r="E115" s="50">
        <v>1414488.98</v>
      </c>
    </row>
    <row r="116" spans="1:5" ht="28.15" customHeight="1" x14ac:dyDescent="0.2">
      <c r="A116" s="46" t="s">
        <v>339</v>
      </c>
      <c r="B116" s="47">
        <v>5642</v>
      </c>
      <c r="C116" s="48" t="s">
        <v>0</v>
      </c>
      <c r="D116" s="75" t="s">
        <v>280</v>
      </c>
      <c r="E116" s="50">
        <v>480000</v>
      </c>
    </row>
    <row r="117" spans="1:5" ht="28.15" customHeight="1" x14ac:dyDescent="0.2">
      <c r="A117" s="46" t="s">
        <v>339</v>
      </c>
      <c r="B117" s="47">
        <v>5644</v>
      </c>
      <c r="C117" s="48" t="s">
        <v>0</v>
      </c>
      <c r="D117" s="75" t="s">
        <v>281</v>
      </c>
      <c r="E117" s="50">
        <v>3886941.26</v>
      </c>
    </row>
    <row r="118" spans="1:5" ht="28.15" customHeight="1" x14ac:dyDescent="0.2">
      <c r="A118" s="46" t="s">
        <v>339</v>
      </c>
      <c r="B118" s="47">
        <v>5646</v>
      </c>
      <c r="C118" s="48" t="s">
        <v>0</v>
      </c>
      <c r="D118" s="75" t="s">
        <v>282</v>
      </c>
      <c r="E118" s="50">
        <v>60436.88</v>
      </c>
    </row>
    <row r="119" spans="1:5" ht="28.15" customHeight="1" x14ac:dyDescent="0.2">
      <c r="A119" s="46" t="s">
        <v>340</v>
      </c>
      <c r="B119" s="47">
        <v>5674</v>
      </c>
      <c r="C119" s="48" t="s">
        <v>283</v>
      </c>
      <c r="D119" s="75" t="s">
        <v>284</v>
      </c>
      <c r="E119" s="50">
        <v>847203.94</v>
      </c>
    </row>
    <row r="120" spans="1:5" ht="63" customHeight="1" x14ac:dyDescent="0.2">
      <c r="A120" s="46" t="s">
        <v>340</v>
      </c>
      <c r="B120" s="47">
        <v>5679</v>
      </c>
      <c r="C120" s="48" t="s">
        <v>285</v>
      </c>
      <c r="D120" s="75" t="s">
        <v>286</v>
      </c>
      <c r="E120" s="50">
        <v>185661.19</v>
      </c>
    </row>
    <row r="121" spans="1:5" ht="63" customHeight="1" x14ac:dyDescent="0.2">
      <c r="A121" s="46" t="s">
        <v>340</v>
      </c>
      <c r="B121" s="47">
        <v>5681</v>
      </c>
      <c r="C121" s="48" t="s">
        <v>287</v>
      </c>
      <c r="D121" s="75" t="s">
        <v>288</v>
      </c>
      <c r="E121" s="50">
        <v>206722.29</v>
      </c>
    </row>
    <row r="122" spans="1:5" ht="75" customHeight="1" x14ac:dyDescent="0.2">
      <c r="A122" s="46" t="s">
        <v>340</v>
      </c>
      <c r="B122" s="47">
        <v>5682</v>
      </c>
      <c r="C122" s="48" t="s">
        <v>126</v>
      </c>
      <c r="D122" s="75" t="s">
        <v>289</v>
      </c>
      <c r="E122" s="50">
        <v>92169.8</v>
      </c>
    </row>
    <row r="123" spans="1:5" ht="88.15" customHeight="1" x14ac:dyDescent="0.2">
      <c r="A123" s="46" t="s">
        <v>341</v>
      </c>
      <c r="B123" s="47">
        <v>5704</v>
      </c>
      <c r="C123" s="48" t="s">
        <v>148</v>
      </c>
      <c r="D123" s="75" t="s">
        <v>290</v>
      </c>
      <c r="E123" s="50">
        <v>629096.35</v>
      </c>
    </row>
    <row r="124" spans="1:5" ht="77.45" customHeight="1" x14ac:dyDescent="0.2">
      <c r="A124" s="46" t="s">
        <v>341</v>
      </c>
      <c r="B124" s="47">
        <v>5724</v>
      </c>
      <c r="C124" s="48" t="s">
        <v>133</v>
      </c>
      <c r="D124" s="75" t="s">
        <v>291</v>
      </c>
      <c r="E124" s="50">
        <v>11550</v>
      </c>
    </row>
    <row r="125" spans="1:5" ht="61.9" customHeight="1" x14ac:dyDescent="0.2">
      <c r="A125" s="46" t="s">
        <v>341</v>
      </c>
      <c r="B125" s="47">
        <v>5727</v>
      </c>
      <c r="C125" s="48" t="s">
        <v>111</v>
      </c>
      <c r="D125" s="75" t="s">
        <v>292</v>
      </c>
      <c r="E125" s="50">
        <v>15000</v>
      </c>
    </row>
    <row r="126" spans="1:5" ht="61.9" customHeight="1" x14ac:dyDescent="0.2">
      <c r="A126" s="46" t="s">
        <v>341</v>
      </c>
      <c r="B126" s="47">
        <v>5728</v>
      </c>
      <c r="C126" s="48" t="s">
        <v>293</v>
      </c>
      <c r="D126" s="75" t="s">
        <v>294</v>
      </c>
      <c r="E126" s="50">
        <v>91981</v>
      </c>
    </row>
    <row r="127" spans="1:5" ht="79.150000000000006" customHeight="1" x14ac:dyDescent="0.2">
      <c r="A127" s="46" t="s">
        <v>341</v>
      </c>
      <c r="B127" s="47">
        <v>5730</v>
      </c>
      <c r="C127" s="48" t="s">
        <v>130</v>
      </c>
      <c r="D127" s="75" t="s">
        <v>295</v>
      </c>
      <c r="E127" s="50">
        <v>1500000</v>
      </c>
    </row>
    <row r="128" spans="1:5" ht="65.45" customHeight="1" x14ac:dyDescent="0.2">
      <c r="A128" s="46" t="s">
        <v>341</v>
      </c>
      <c r="B128" s="47">
        <v>5732</v>
      </c>
      <c r="C128" s="48" t="s">
        <v>134</v>
      </c>
      <c r="D128" s="75" t="s">
        <v>296</v>
      </c>
      <c r="E128" s="50">
        <v>780793.98</v>
      </c>
    </row>
    <row r="129" spans="1:5" ht="61.9" customHeight="1" x14ac:dyDescent="0.2">
      <c r="A129" s="46" t="s">
        <v>341</v>
      </c>
      <c r="B129" s="47">
        <v>5735</v>
      </c>
      <c r="C129" s="48" t="s">
        <v>297</v>
      </c>
      <c r="D129" s="75" t="s">
        <v>298</v>
      </c>
      <c r="E129" s="50">
        <v>25724</v>
      </c>
    </row>
    <row r="130" spans="1:5" ht="64.150000000000006" customHeight="1" x14ac:dyDescent="0.2">
      <c r="A130" s="46" t="s">
        <v>341</v>
      </c>
      <c r="B130" s="47">
        <v>5737</v>
      </c>
      <c r="C130" s="48" t="s">
        <v>299</v>
      </c>
      <c r="D130" s="75" t="s">
        <v>300</v>
      </c>
      <c r="E130" s="50">
        <v>117185.11</v>
      </c>
    </row>
    <row r="131" spans="1:5" ht="64.150000000000006" customHeight="1" x14ac:dyDescent="0.2">
      <c r="A131" s="46" t="s">
        <v>341</v>
      </c>
      <c r="B131" s="47">
        <v>5738</v>
      </c>
      <c r="C131" s="48" t="s">
        <v>299</v>
      </c>
      <c r="D131" s="75" t="s">
        <v>301</v>
      </c>
      <c r="E131" s="50">
        <v>441584.06</v>
      </c>
    </row>
    <row r="132" spans="1:5" ht="59.45" customHeight="1" x14ac:dyDescent="0.2">
      <c r="A132" s="46" t="s">
        <v>341</v>
      </c>
      <c r="B132" s="47">
        <v>5741</v>
      </c>
      <c r="C132" s="48" t="s">
        <v>302</v>
      </c>
      <c r="D132" s="75" t="s">
        <v>303</v>
      </c>
      <c r="E132" s="50">
        <v>1217760</v>
      </c>
    </row>
    <row r="133" spans="1:5" ht="63.75" x14ac:dyDescent="0.2">
      <c r="A133" s="46" t="s">
        <v>342</v>
      </c>
      <c r="B133" s="47">
        <v>5746</v>
      </c>
      <c r="C133" s="48" t="s">
        <v>304</v>
      </c>
      <c r="D133" s="75" t="s">
        <v>305</v>
      </c>
      <c r="E133" s="50">
        <v>492439.38</v>
      </c>
    </row>
    <row r="134" spans="1:5" ht="79.150000000000006" customHeight="1" x14ac:dyDescent="0.2">
      <c r="A134" s="46" t="s">
        <v>342</v>
      </c>
      <c r="B134" s="47">
        <v>5749</v>
      </c>
      <c r="C134" s="48" t="s">
        <v>0</v>
      </c>
      <c r="D134" s="75" t="s">
        <v>306</v>
      </c>
      <c r="E134" s="50">
        <v>9714759</v>
      </c>
    </row>
    <row r="135" spans="1:5" ht="34.9" customHeight="1" x14ac:dyDescent="0.2">
      <c r="A135" s="46" t="s">
        <v>342</v>
      </c>
      <c r="B135" s="47">
        <v>5752</v>
      </c>
      <c r="C135" s="48" t="s">
        <v>0</v>
      </c>
      <c r="D135" s="75" t="s">
        <v>307</v>
      </c>
      <c r="E135" s="50">
        <v>20000000</v>
      </c>
    </row>
    <row r="136" spans="1:5" ht="38.25" x14ac:dyDescent="0.2">
      <c r="A136" s="46" t="s">
        <v>343</v>
      </c>
      <c r="B136" s="47">
        <v>5760</v>
      </c>
      <c r="C136" s="48" t="s">
        <v>0</v>
      </c>
      <c r="D136" s="75" t="s">
        <v>308</v>
      </c>
      <c r="E136" s="50">
        <v>4200000</v>
      </c>
    </row>
    <row r="137" spans="1:5" ht="36.6" customHeight="1" x14ac:dyDescent="0.2">
      <c r="A137" s="46" t="s">
        <v>343</v>
      </c>
      <c r="B137" s="47">
        <v>5765</v>
      </c>
      <c r="C137" s="48" t="s">
        <v>210</v>
      </c>
      <c r="D137" s="75" t="s">
        <v>281</v>
      </c>
      <c r="E137" s="50">
        <v>257675.48</v>
      </c>
    </row>
    <row r="138" spans="1:5" ht="70.900000000000006" customHeight="1" x14ac:dyDescent="0.2">
      <c r="A138" s="46" t="s">
        <v>343</v>
      </c>
      <c r="B138" s="47">
        <v>5767</v>
      </c>
      <c r="C138" s="48" t="s">
        <v>137</v>
      </c>
      <c r="D138" s="75" t="s">
        <v>309</v>
      </c>
      <c r="E138" s="50">
        <v>205053.31999999998</v>
      </c>
    </row>
    <row r="139" spans="1:5" ht="55.15" customHeight="1" x14ac:dyDescent="0.2">
      <c r="A139" s="46" t="s">
        <v>343</v>
      </c>
      <c r="B139" s="47">
        <v>5769</v>
      </c>
      <c r="C139" s="48" t="s">
        <v>310</v>
      </c>
      <c r="D139" s="75" t="s">
        <v>311</v>
      </c>
      <c r="E139" s="50">
        <v>364785.2</v>
      </c>
    </row>
    <row r="140" spans="1:5" ht="55.15" customHeight="1" x14ac:dyDescent="0.2">
      <c r="A140" s="46" t="s">
        <v>343</v>
      </c>
      <c r="B140" s="47">
        <v>5788</v>
      </c>
      <c r="C140" s="48" t="s">
        <v>212</v>
      </c>
      <c r="D140" s="75" t="s">
        <v>312</v>
      </c>
      <c r="E140" s="50">
        <v>25000</v>
      </c>
    </row>
    <row r="141" spans="1:5" ht="78.599999999999994" customHeight="1" x14ac:dyDescent="0.2">
      <c r="A141" s="46" t="s">
        <v>343</v>
      </c>
      <c r="B141" s="47">
        <v>5792</v>
      </c>
      <c r="C141" s="48" t="s">
        <v>212</v>
      </c>
      <c r="D141" s="75" t="s">
        <v>313</v>
      </c>
      <c r="E141" s="50">
        <v>106500</v>
      </c>
    </row>
    <row r="142" spans="1:5" ht="76.900000000000006" customHeight="1" x14ac:dyDescent="0.2">
      <c r="A142" s="46" t="s">
        <v>343</v>
      </c>
      <c r="B142" s="47">
        <v>5794</v>
      </c>
      <c r="C142" s="48" t="s">
        <v>210</v>
      </c>
      <c r="D142" s="75" t="s">
        <v>314</v>
      </c>
      <c r="E142" s="50">
        <v>123900</v>
      </c>
    </row>
    <row r="143" spans="1:5" ht="69.599999999999994" customHeight="1" x14ac:dyDescent="0.2">
      <c r="A143" s="46" t="s">
        <v>343</v>
      </c>
      <c r="B143" s="47">
        <v>5797</v>
      </c>
      <c r="C143" s="48" t="s">
        <v>315</v>
      </c>
      <c r="D143" s="75" t="s">
        <v>316</v>
      </c>
      <c r="E143" s="50">
        <v>960417.42</v>
      </c>
    </row>
    <row r="144" spans="1:5" ht="85.9" customHeight="1" x14ac:dyDescent="0.2">
      <c r="A144" s="46" t="s">
        <v>343</v>
      </c>
      <c r="B144" s="47">
        <v>5799</v>
      </c>
      <c r="C144" s="48" t="s">
        <v>317</v>
      </c>
      <c r="D144" s="75" t="s">
        <v>318</v>
      </c>
      <c r="E144" s="50">
        <v>115750</v>
      </c>
    </row>
    <row r="145" spans="1:8" ht="67.900000000000006" customHeight="1" x14ac:dyDescent="0.2">
      <c r="A145" s="46" t="s">
        <v>344</v>
      </c>
      <c r="B145" s="47">
        <v>5806</v>
      </c>
      <c r="C145" s="48" t="s">
        <v>0</v>
      </c>
      <c r="D145" s="75" t="s">
        <v>319</v>
      </c>
      <c r="E145" s="50">
        <v>5200</v>
      </c>
    </row>
    <row r="146" spans="1:8" ht="32.450000000000003" customHeight="1" x14ac:dyDescent="0.2">
      <c r="A146" s="46" t="s">
        <v>345</v>
      </c>
      <c r="B146" s="47">
        <v>5823</v>
      </c>
      <c r="C146" s="48" t="s">
        <v>0</v>
      </c>
      <c r="D146" s="75" t="s">
        <v>320</v>
      </c>
      <c r="E146" s="50">
        <v>11333569</v>
      </c>
    </row>
    <row r="147" spans="1:8" ht="50.45" customHeight="1" x14ac:dyDescent="0.2">
      <c r="A147" s="46" t="s">
        <v>345</v>
      </c>
      <c r="B147" s="47">
        <v>5825</v>
      </c>
      <c r="C147" s="48" t="s">
        <v>321</v>
      </c>
      <c r="D147" s="75" t="s">
        <v>322</v>
      </c>
      <c r="E147" s="50">
        <v>40000000</v>
      </c>
    </row>
    <row r="148" spans="1:8" ht="52.15" customHeight="1" x14ac:dyDescent="0.2">
      <c r="A148" s="46" t="s">
        <v>345</v>
      </c>
      <c r="B148" s="47">
        <v>5827</v>
      </c>
      <c r="C148" s="48" t="s">
        <v>0</v>
      </c>
      <c r="D148" s="75" t="s">
        <v>323</v>
      </c>
      <c r="E148" s="50">
        <v>150000000</v>
      </c>
    </row>
    <row r="149" spans="1:8" ht="68.45" customHeight="1" x14ac:dyDescent="0.2">
      <c r="A149" s="46" t="s">
        <v>345</v>
      </c>
      <c r="B149" s="47">
        <v>5829</v>
      </c>
      <c r="C149" s="48" t="s">
        <v>0</v>
      </c>
      <c r="D149" s="75" t="s">
        <v>324</v>
      </c>
      <c r="E149" s="50">
        <v>2403250</v>
      </c>
    </row>
    <row r="150" spans="1:8" ht="22.9" customHeight="1" x14ac:dyDescent="0.2">
      <c r="A150" s="46" t="s">
        <v>345</v>
      </c>
      <c r="B150" s="47">
        <v>5831</v>
      </c>
      <c r="C150" s="48" t="s">
        <v>0</v>
      </c>
      <c r="D150" s="75" t="s">
        <v>325</v>
      </c>
      <c r="E150" s="50">
        <v>871332.02</v>
      </c>
    </row>
    <row r="151" spans="1:8" ht="22.9" customHeight="1" x14ac:dyDescent="0.2">
      <c r="A151" s="46" t="s">
        <v>345</v>
      </c>
      <c r="B151" s="47">
        <v>5833</v>
      </c>
      <c r="C151" s="48" t="s">
        <v>0</v>
      </c>
      <c r="D151" s="75" t="s">
        <v>326</v>
      </c>
      <c r="E151" s="50">
        <v>1829567.88</v>
      </c>
    </row>
    <row r="152" spans="1:8" ht="22.9" customHeight="1" x14ac:dyDescent="0.2">
      <c r="A152" s="46" t="s">
        <v>345</v>
      </c>
      <c r="B152" s="47">
        <v>5835</v>
      </c>
      <c r="C152" s="48" t="s">
        <v>0</v>
      </c>
      <c r="D152" s="75" t="s">
        <v>327</v>
      </c>
      <c r="E152" s="50">
        <v>663000</v>
      </c>
    </row>
    <row r="153" spans="1:8" ht="21.6" customHeight="1" x14ac:dyDescent="0.2">
      <c r="A153" s="46" t="s">
        <v>345</v>
      </c>
      <c r="B153" s="47">
        <v>5837</v>
      </c>
      <c r="C153" s="48" t="s">
        <v>0</v>
      </c>
      <c r="D153" s="75" t="s">
        <v>328</v>
      </c>
      <c r="E153" s="50">
        <v>110000</v>
      </c>
    </row>
    <row r="154" spans="1:8" ht="21.6" customHeight="1" x14ac:dyDescent="0.2">
      <c r="A154" s="46" t="s">
        <v>345</v>
      </c>
      <c r="B154" s="47">
        <v>5839</v>
      </c>
      <c r="C154" s="48" t="s">
        <v>0</v>
      </c>
      <c r="D154" s="75" t="s">
        <v>329</v>
      </c>
      <c r="E154" s="50">
        <v>671500</v>
      </c>
    </row>
    <row r="155" spans="1:8" ht="21.6" customHeight="1" x14ac:dyDescent="0.2">
      <c r="A155" s="46" t="s">
        <v>345</v>
      </c>
      <c r="B155" s="47">
        <v>5841</v>
      </c>
      <c r="C155" s="48" t="s">
        <v>0</v>
      </c>
      <c r="D155" s="75" t="s">
        <v>330</v>
      </c>
      <c r="E155" s="50">
        <v>1920192.81</v>
      </c>
    </row>
    <row r="156" spans="1:8" ht="21.6" customHeight="1" x14ac:dyDescent="0.2">
      <c r="A156" s="46" t="s">
        <v>345</v>
      </c>
      <c r="B156" s="47">
        <v>5843</v>
      </c>
      <c r="C156" s="48" t="s">
        <v>0</v>
      </c>
      <c r="D156" s="75" t="s">
        <v>331</v>
      </c>
      <c r="E156" s="50">
        <v>197000</v>
      </c>
    </row>
    <row r="157" spans="1:8" ht="21.6" customHeight="1" x14ac:dyDescent="0.2">
      <c r="A157" s="46" t="s">
        <v>345</v>
      </c>
      <c r="B157" s="47">
        <v>5845</v>
      </c>
      <c r="C157" s="48" t="s">
        <v>0</v>
      </c>
      <c r="D157" s="75" t="s">
        <v>332</v>
      </c>
      <c r="E157" s="50">
        <v>202658.17</v>
      </c>
    </row>
    <row r="158" spans="1:8" ht="21.6" customHeight="1" x14ac:dyDescent="0.2">
      <c r="A158" s="46" t="s">
        <v>345</v>
      </c>
      <c r="B158" s="47">
        <v>5847</v>
      </c>
      <c r="C158" s="48" t="s">
        <v>0</v>
      </c>
      <c r="D158" s="75" t="s">
        <v>333</v>
      </c>
      <c r="E158" s="50">
        <v>106800.5</v>
      </c>
    </row>
    <row r="159" spans="1:8" ht="21.6" customHeight="1" x14ac:dyDescent="0.2">
      <c r="A159" s="46" t="s">
        <v>345</v>
      </c>
      <c r="B159" s="47">
        <v>5849</v>
      </c>
      <c r="C159" s="48" t="s">
        <v>0</v>
      </c>
      <c r="D159" s="75" t="s">
        <v>334</v>
      </c>
      <c r="E159" s="50">
        <v>253500</v>
      </c>
    </row>
    <row r="160" spans="1:8" ht="24" customHeight="1" x14ac:dyDescent="0.25">
      <c r="A160" s="70" t="s">
        <v>125</v>
      </c>
      <c r="B160" s="70"/>
      <c r="C160" s="70"/>
      <c r="D160" s="70"/>
      <c r="E160" s="51">
        <f>SUM(E12:E159)</f>
        <v>485979283.36999989</v>
      </c>
      <c r="F160" s="44"/>
      <c r="H160" s="42"/>
    </row>
  </sheetData>
  <mergeCells count="5">
    <mergeCell ref="A160:D160"/>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2024-01-09T13:07:40Z</cp:lastPrinted>
  <dcterms:created xsi:type="dcterms:W3CDTF">2022-09-16T14:51:44Z</dcterms:created>
  <dcterms:modified xsi:type="dcterms:W3CDTF">2024-01-15T12:22:24Z</dcterms:modified>
</cp:coreProperties>
</file>