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Enero\Presupuesto\"/>
    </mc:Choice>
  </mc:AlternateContent>
  <xr:revisionPtr revIDLastSave="0" documentId="13_ncr:1_{B9937666-BD5E-4F72-864E-9C72231A65CC}"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lib.'!$A$1:$E$59</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3" l="1"/>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<sst xmlns="http://schemas.openxmlformats.org/spreadsheetml/2006/main" count="230" uniqueCount="184">
  <si>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</si>
  <si>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</si>
  <si>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</si>
  <si>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</si>
  <si>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</si>
  <si>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</si>
  <si>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</si>
  <si>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</si>
  <si>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</si>
  <si>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</si>
  <si>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</si>
  <si>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</si>
  <si>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</si>
  <si>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</si>
  <si>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</si>
  <si>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</si>
  <si>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</si>
  <si>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</si>
  <si>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</si>
  <si>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</si>
  <si>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</si>
  <si>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</si>
  <si>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</si>
  <si>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</si>
  <si>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</si>
  <si>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</si>
  <si>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</si>
  <si>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</si>
  <si>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</si>
  <si>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</si>
  <si>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</si>
  <si>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</si>
  <si>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</si>
  <si>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</si>
  <si>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</si>
  <si>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</si>
  <si>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</si>
  <si>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</si>
  <si>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</si>
  <si>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</si>
  <si>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</si>
  <si>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</si>
  <si>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</si>
  <si>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</si>
  <si>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</si>
  <si>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</si>
  <si>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</si>
  <si>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</si>
  <si>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</si>
  <si>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</si>
  <si>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</si>
  <si>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</si>
  <si>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</si>
  <si>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</si>
  <si>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</si>
  <si>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</si>
  <si>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</si>
  <si>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</si>
  <si>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</si>
  <si>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</si>
  <si>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</si>
  <si>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</si>
  <si>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</si>
  <si>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</si>
  <si>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</si>
  <si>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</si>
  <si>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</si>
  <si>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</si>
  <si>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</si>
  <si>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</si>
  <si>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</si>
  <si>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</si>
  <si>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</si>
  <si>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</si>
  <si>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</si>
  <si>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</si>
  <si>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</si>
  <si>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</si>
  <si>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</si>
  <si>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</si>
  <si>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</si>
  <si>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</si>
  <si>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</si>
  <si>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</si>
  <si>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</si>
  <si>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</si>
  <si>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</si>
  <si>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</si>
  <si>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</si>
  <si>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</si>
  <si>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</si>
  <si>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</si>
  <si>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</si>
  <si>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</si>
  <si>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</si>
  <si>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</si>
  <si>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</si>
  <si>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</si>
  <si>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</si>
  <si>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</si>
  <si>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</si>
  <si>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</si>
  <si>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</si>
  <si>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</si>
  <si>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Fecha</t>
  </si>
  <si>
    <t>LIB.</t>
  </si>
  <si>
    <t xml:space="preserve">Beneficiario </t>
  </si>
  <si>
    <t xml:space="preserve">Descripcion </t>
  </si>
  <si>
    <t>Monto</t>
  </si>
  <si>
    <t>ACADEMIA DOMINICANA DE LA LENGUA</t>
  </si>
  <si>
    <t>INSTITUTO DUARTIANO</t>
  </si>
  <si>
    <t>AYUNTAMIENTO DEL DISTRITO NACIONAL</t>
  </si>
  <si>
    <t>PANTEON DE LA PATRIA</t>
  </si>
  <si>
    <t>CORPORACION DEL ACUEDUCTO Y ALCANTARILLADO DE SANTO DOMINGO</t>
  </si>
  <si>
    <t>ARCHIVO GRAL DE LA NACION</t>
  </si>
  <si>
    <t>CORPORACION DE ACUEDUCTO Y ALCANTARILLADO DE SANTIAGO</t>
  </si>
  <si>
    <t>AYUNTAMIENTO DEL MUNICIPIO DE SANTIAGO</t>
  </si>
  <si>
    <t>COMPANIA DOMINICANA DE TELEFONOS C POR A</t>
  </si>
  <si>
    <t>DIRECCION GENERAL DE CINE</t>
  </si>
  <si>
    <t>EDENORTE DOMINICANA S A</t>
  </si>
  <si>
    <t>TOTAL</t>
  </si>
  <si>
    <t>CORPORACIÓN ESTATAL DE RADIO Y TELEVISIÓN (CERTV)</t>
  </si>
  <si>
    <t>EDESUR DOMINICANA, S.A</t>
  </si>
  <si>
    <t>ALTICE DOMINICANA, SA</t>
  </si>
  <si>
    <t>MARTÍNEZ TORRES TRAVELING, SRL</t>
  </si>
  <si>
    <t>GENIUS PRINT GRAPHIC, SRL</t>
  </si>
  <si>
    <t>INST NAC DE AGUAS POTABLES Y ALCATARILLADOS</t>
  </si>
  <si>
    <t>BANDA DE MUSICA DE DUVERGE</t>
  </si>
  <si>
    <t>Año 2024</t>
  </si>
  <si>
    <t>En RD$124,468,898.17</t>
  </si>
  <si>
    <t>16/01/2024</t>
  </si>
  <si>
    <t>PAGO FACTURA No. B1500056223 POR SERVICIOS DE INTERNET MOVIL Y TELEFONICAS DE LAS FLOTAS DE ESTE MINISTERIO DE CULTURA, CORRESPONDIENTE AL MES DE DICIEMBRE DEL 2023 (TELEFONO LOCAL Y SERVICIOS DE INTERNET Y TELEVISION POR CABLE), SEGUN ANEXOS</t>
  </si>
  <si>
    <t>PAGO FACTURAS B1500422867 Y B1500426978, POR SERVICIOS DE ENERGIA ELECTRICA DE LAS DEPENDENCIAS, CENTRO NACIONAL DE CONSERVACION DE DOCUMENTOS (CENACOD) Y EL CENTRO CULTURAL MARIA MONTEZ(BARAHONA), CORRESPONDIENTE AL MES DE NOVIEMBRE 2023, SEGUN ANEXOS</t>
  </si>
  <si>
    <t>EMPRESA DISTRIBUIDORA DE ELECTRICIDAD DEL ESTE S A</t>
  </si>
  <si>
    <t>PAGO SERVICIOS DE ENERGIA ELECTRICA DE ESTE MINISTERIO DE CULTURA Y SUS DEPENDENCIAS, CORRESPONDIENTE AL MES DE DICIEMBRE 2023, SEGUN ANEXOS</t>
  </si>
  <si>
    <t>PAGO POR SERVICIO DE AGUA POTABLE DE ESTE MINISTERIO Y SUS DEPENDENCIAS, CORRESPONDIENTE AL MES DE ENERO 2024, SEGUN ANEXOS</t>
  </si>
  <si>
    <t>TRANSFERENCIA A FAVOR DEL PANTEON DE LA PATRIA, CORRESPONDIENTE AL MES DE ENERO 2024</t>
  </si>
  <si>
    <t>18/01/2024</t>
  </si>
  <si>
    <t>PAGO FACTURA B1500502812 POR SERVICIOS DE ENERGIA ELECTRICA, DEL CENTRO NACIONAL DE CONSERVACION DE DOC.(CENACOD), DEPEDENCIA DE ESTE MINISTERIO CORRESPONDIENTE AL MES DICIEMBRE 2023, CUYO CONTRATO FUE CANCELADO, SEGUN ANEXOS.</t>
  </si>
  <si>
    <t>PAGO POR SERVICIOS DE TELEFONICAS Y FLOTAS, DE ESTE MINISTERIO CULTURA  Y SUS DEPENDENCIAS CORRESPONDIENTE AL MES DICIEMBRE 2023, Y MES DE ENERO 2024 PATRONATO DE LA CIUDAD COLONIAL Y PANTION DE LA PATRIA SEGUN ANEXOS</t>
  </si>
  <si>
    <t>PAGO SERVICIOS ENERGIA ELECTRICA DE LAS DEPENDENCIAS DE ESTE MINISTERIO DE CULTURA EN LA REGION NORTE, CORRESPONDIENTE AL MES DE DICIEMBRE DEL 2023, SEGUN ANEXOS.</t>
  </si>
  <si>
    <t>PAGO POR SERVICIOS DE AGUA Y BASURA DEL GRAN TEATRO DE CIBAO, DEPENDENCIA DE ESTE MINISTERIO DE CULTURA UNICADA EN LA REGION NORTE, CORRESPONDIENTE A MES DE DICIEMBRE 2023 SEGUN ANEXOS.</t>
  </si>
  <si>
    <t>22/01/2024</t>
  </si>
  <si>
    <t>TRANSFERENCIA A FAVOR DEL ARCHIVO GENERAL DE LA NACION (AGN), CORRESPONDIENTE A LA SUBVENCION POR GASTOS Y PAGO DE NOMINA, CORRESPONDIENTE  AL MES ENERO 2024, SEGUN ANEXOS</t>
  </si>
  <si>
    <t>BENEFICIARIOS</t>
  </si>
  <si>
    <t>P/CARACTER EVENTUAL - ENERO 2024 - P01</t>
  </si>
  <si>
    <t>P/SUPLENCIA - ENERO 2024 - PROG.01</t>
  </si>
  <si>
    <t>61-P/SUELDO FIJO - ENERO 2024 - PROG.11</t>
  </si>
  <si>
    <t>P/INTERINATO - ENERO 2024 - PROG.01</t>
  </si>
  <si>
    <t>P/EMPLEADOS TEMPORALE S- ENE.2024 - PROG.01</t>
  </si>
  <si>
    <t>P/SUELDO FIJO - ENERO 2024 - PROG.01</t>
  </si>
  <si>
    <t>P/PRERIOD. PROBATORIO - ENERO 2024 - P01</t>
  </si>
  <si>
    <t>23/01/2024</t>
  </si>
  <si>
    <t>P/PRIMA DE TRANSPORTE ENERO 2024-P01</t>
  </si>
  <si>
    <t>P/INDEMNIZACION A EX-EMPLEADOS</t>
  </si>
  <si>
    <t>P/VACACIONES A EX-EMPLEADOS</t>
  </si>
  <si>
    <t>P/TRAMITE DE PENSION - ENERO 2024 - PROG.01</t>
  </si>
  <si>
    <t>P/COMPENS. SEGURIDAD - ENE.2024 - PROG.01</t>
  </si>
  <si>
    <t>BANDA MUNICIPAL DE MUSICA DE BANI</t>
  </si>
  <si>
    <t>TRANSFERENCIA A FAVOR DE LA BANDA MUNICIPAL DE MUSICA DE BANI, CORRESPONDIENTE AL MES DE ENERO 2024</t>
  </si>
  <si>
    <t>TRANSFERENCIA  A  FAVOR DE LA ACADEMIA DOMINICANA DE LA LENGUA, CORRESPONDIENTE A LA SUBVENCION  DEL MES DE ENERO 2024, SEGUN ANEXOS.</t>
  </si>
  <si>
    <t>TRANSFERENCIA  A FAVOR DE LA DIRECCION GENERAL DE CINE POR CONCEPTO DE GASTOS CORRIENTES Y NOMINA CORRESPONDIENTE AL MES DE ENERO 2024</t>
  </si>
  <si>
    <t>TRANSFERENCIA A FAVOR DE LA CORPORACION DE RADIO Y TELEVISION(CERTV), CORRESPONDIENTE AL MES DE ENERO 2024, PARA PAGO DE NOMINA Y APORTE PARA GASTOS ADMINISTRATIVOS Y ENERGIA ELECTRICA, SEGUN ANEXOS</t>
  </si>
  <si>
    <t>BANDA DE MUSICA MUNICIPAL BY LUIS ANTONIO BELTRE</t>
  </si>
  <si>
    <t>TRANSFERENCIA  A  FAVOR DE LA BANDA DE MUSICA MUNICIPAL BY LUIS ANTONIO BELTRE-AZUA, CORRESPONDIENTE A LA SUBVENCION  DEL MES DE ENERO 2024, SEGUN ANEXOS.</t>
  </si>
  <si>
    <t>TRANSFERENCIA A FAVOR DE LA ACADEMIA DE LA LENGUA, CORRESPONDIENTE A LA SUBVENCION (ADICIONAL) DEL MES DE ENERO 2O24</t>
  </si>
  <si>
    <t>24/01/2024</t>
  </si>
  <si>
    <t>SERVICIOS POR SUMINSTRO DE AGUA CORRESPONDIENTE AL MES DE DICIEMBRE 2023 DEL INMUEBLE DONDE ESTA  UBICADA LA CASA DE LA CULTURA MARIA MONTES, EN LA PROVINCIA DE BARAHORA DEPENDENCIA DE ESTE MINISTERIO DE CULTURA SEGUN ANEXOS.</t>
  </si>
  <si>
    <t>PAGO POR SERVICIOS DE RECOGIDA DE BASURA DE ESTE MINISTERIO DE CULTURA Y SUS DEPENDENCIAS, CORRESPONDIENTE AL MES DE ENERO 2024, SEGUN ANEXOS</t>
  </si>
  <si>
    <t>HUMANO SEGUROS S A</t>
  </si>
  <si>
    <t>PAGO SEGURO DE SALUD COMPLEMENTERIO DE LOS EMPLEADOS DEL MINISTERIO DE CULTURA, CORRESPONDIENTE AL MES DE ENERO DEL 2024, SEGUN ANEXOS.</t>
  </si>
  <si>
    <t>25/01/2024</t>
  </si>
  <si>
    <t>TRANSFERENCIA A FAVOR DE LA BANDA DE MUSICA MUNICIPAL DE DUVERGE, CORRESPONDIENTE AL MES DE ENERO 2024</t>
  </si>
  <si>
    <t>P/SUELDO FIJO - ENERO 2024 - PROG.13</t>
  </si>
  <si>
    <t>30/01/2024</t>
  </si>
  <si>
    <t>SUPLIGENSA, SRL</t>
  </si>
  <si>
    <t>PAGO FACTURA B1500000855, POR ADQUISICION DE MATERIAL GASTABLES PARA USO EN ESTE MINISTERIO Y DEPENCIANCIAS MEDIANTE ORDEN DE COMPRA 2023-00395, PROCESO DAF-CM-2023-0058, SEGUN ANEXOS.</t>
  </si>
  <si>
    <t>TRANSFERENCIA A FAVOR DEL INSTITUTO DUARTIANO, CORRESPONDIENTE A GASTOS CORRIENTES Y PAGO DE NOMINA DEL MES DE ENERO 2024, SEGUN ANEXOS</t>
  </si>
  <si>
    <t>PAGO FACTURA B1500001065 A LA CERT CO BS-0010796-2023, POR SERVICIOS DE AL MUERZOS Y CENAS PARA EL PERSONAL CIVIL Y MILITAR DE ESTE MINC Y SUS DEPENDENCIAS, CORRESPONDIENTE AL MES DE NOVIEMBRE 2023, PROCESO CULTURA-CCC-LPN-2023-0001, ORDEN 2023-00226, SEG</t>
  </si>
  <si>
    <t>PAGO FACTURA B1500000310, POR IMPRESIONES DE PLACAS DE RECONOCIMIENTO PARA LA XXX BIENAL DE ARTES VISUALES 2023, PROCESO CULTURA-DAF-CM-2023-0028, ORDEN CULTURA -2023-00191, SEGUN ANEXOS</t>
  </si>
  <si>
    <t>DESDE EL 01 AL 31 DE ENERO 2024</t>
  </si>
  <si>
    <t>SERVICIOS DE RECOGIDA DE BASURA DE LAS DEPENDENCIAS DE ESTE MINISTERIO DE CULTURA UBICADA REGION NORTE CORRESPONDIENTE AL MES ENERO 2024, SEGUN ANEXOS.</t>
  </si>
  <si>
    <t>LISTADO DE LIBRAMIENTOS</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</si>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</sst>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3">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40" fontId="0" fillId="0" borderId="0" xfId="0" applyNumberFormat="1" applyAlignment="1">
      <alignment vertical="center"/>
    </xf>
    <xf numFmtId="40" fontId="0" fillId="5" borderId="0" xfId="0" applyNumberFormat="1" applyFill="1"/>
    <xf numFmtId="0" fontId="6" fillId="0" borderId="0" xfId="0" applyFont="1" applyAlignment="1">
      <alignment horizontal="left" vertical="center"/>
    </xf>
    <xf numFmtId="4" fontId="0" fillId="5" borderId="0" xfId="0" applyNumberFormat="1" applyFill="1"/>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2" fillId="4" borderId="12" xfId="0" applyFont="1" applyFill="1" applyBorder="1" applyAlignment="1">
      <alignment horizontal="center" vertical="center"/>
    </xf>
    <xf numFmtId="0" fontId="0" fillId="0" borderId="12" xfId="0" applyBorder="1" applyAlignment="1">
      <alignment vertical="center" wrapText="1"/>
    </xf>
    <xf numFmtId="0" fontId="2" fillId="4" borderId="12" xfId="0" applyFont="1" applyFill="1" applyBorder="1" applyAlignment="1">
      <alignment horizontal="right" vertical="center"/>
    </xf>
    <xf numFmtId="39" fontId="17" fillId="4" borderId="12" xfId="0" applyNumberFormat="1" applyFont="1" applyFill="1" applyBorder="1" applyAlignment="1">
      <alignment horizontal="center" vertical="center"/>
    </xf>
    <xf numFmtId="0" fontId="0" fillId="5" borderId="0" xfId="0" applyFill="1" applyAlignment="1">
      <alignment horizontal="left" vertical="center"/>
    </xf>
    <xf numFmtId="0" fontId="0" fillId="0" borderId="12" xfId="0" applyBorder="1" applyAlignment="1">
      <alignment vertical="center"/>
    </xf>
    <xf numFmtId="0" fontId="0" fillId="5" borderId="0" xfId="0" applyFill="1" applyAlignment="1">
      <alignment horizontal="right" vertical="center"/>
    </xf>
    <xf numFmtId="0" fontId="0" fillId="0" borderId="12" xfId="0" applyBorder="1" applyAlignment="1">
      <alignment horizontal="center" vertical="center"/>
    </xf>
    <xf numFmtId="0" fontId="0" fillId="5" borderId="0" xfId="0" applyFill="1" applyAlignment="1">
      <alignment horizontal="center" vertical="center"/>
    </xf>
    <xf numFmtId="164" fontId="0" fillId="0" borderId="12" xfId="1" applyFont="1" applyBorder="1" applyAlignment="1">
      <alignment horizontal="center" vertical="center"/>
    </xf>
    <xf numFmtId="39" fontId="17" fillId="6" borderId="12" xfId="0" applyNumberFormat="1" applyFont="1" applyFill="1" applyBorder="1" applyAlignment="1">
      <alignment horizontal="center" vertical="center"/>
    </xf>
    <xf numFmtId="39" fontId="0" fillId="5" borderId="0" xfId="0" applyNumberFormat="1" applyFill="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343918</xdr:colOff>
      <xdr:row>0</xdr:row>
      <xdr:rowOff>5062</xdr:rowOff>
    </xdr:from>
    <xdr:to>
      <xdr:col>6</xdr:col>
      <xdr:colOff>452387</xdr:colOff>
      <xdr:row>2</xdr:row>
      <xdr:rowOff>16599</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677918" y="5062"/>
          <a:ext cx="1225492" cy="66962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1297305</xdr:colOff>
      <xdr:row>0</xdr:row>
      <xdr:rowOff>120015</xdr:rowOff>
    </xdr:from>
    <xdr:to>
      <xdr:col>3</xdr:col>
      <xdr:colOff>2005965</xdr:colOff>
      <xdr:row>6</xdr:row>
      <xdr:rowOff>30481</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373630" y="120015"/>
          <a:ext cx="2013585" cy="882016"/>
        </a:xfrm>
        <a:prstGeom prst="rect">
          <a:avLst/>
        </a:prstGeom>
        <a:noFill/>
        <a:ln>
          <a:noFill/>
        </a:ln>
      </xdr:spPr>
    </xdr:pic>
    <xdr:clientData/>
  </xdr:twoCellAnchor>
  <xdr:twoCellAnchor editAs="oneCell">
    <xdr:from>
      <xdr:col>0</xdr:col>
      <xdr:colOff>472440</xdr:colOff>
      <xdr:row>52</xdr:row>
      <xdr:rowOff>85724</xdr:rowOff>
    </xdr:from>
    <xdr:to>
      <xdr:col>4</xdr:col>
      <xdr:colOff>739140</xdr:colOff>
      <xdr:row>58</xdr:row>
      <xdr:rowOff>59054</xdr:rowOff>
    </xdr:to>
    <xdr:pic>
      <xdr:nvPicPr>
        <xdr:cNvPr id="5" name="Picture 4">
          <a:extLst>
            <a:ext uri="{FF2B5EF4-FFF2-40B4-BE49-F238E27FC236}">
              <a16:creationId xmlns:a16="http://schemas.microsoft.com/office/drawing/2014/main" id="{44DD5265-9337-4F21-8404-15039CBDEF63}"/>
            </a:ext>
          </a:extLst>
        </xdr:cNvPr>
        <xdr:cNvPicPr>
          <a:picLocks noChangeAspect="1"/>
        </xdr:cNvPicPr>
      </xdr:nvPicPr>
      <xdr:blipFill rotWithShape="1">
        <a:blip xmlns:r="http://schemas.openxmlformats.org/officeDocument/2006/relationships" r:embed="rId3"/>
        <a:srcRect l="6706" t="47577" r="56676" b="36409"/>
        <a:stretch/>
      </xdr:blipFill>
      <xdr:spPr>
        <a:xfrm>
          <a:off x="472440" y="101441249"/>
          <a:ext cx="7181850" cy="10020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zoomScale="110" zoomScaleNormal="110" workbookViewId="0">
      <selection activeCell="A3" sqref="A3:P3"/>
    </sheetView>
  </sheetViews>
  <sheetFormatPr baseColWidth="10" defaultColWidth="13.33203125" defaultRowHeight="12.75" x14ac:dyDescent="0.2"/>
  <cols>
    <col min="1" max="1" width="50.1640625" style="1" customWidth="1"/>
    <col min="2" max="3" width="15" style="1" bestFit="1" customWidth="1"/>
    <col min="4" max="4" width="13.1640625" style="1" bestFit="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3.1640625" style="1" bestFit="1" customWidth="1"/>
    <col min="17" max="16384" width="13.33203125" style="1"/>
  </cols>
  <sheetData>
    <row r="1" spans="1:17" ht="39" customHeight="1" x14ac:dyDescent="0.2">
      <c r="A1" s="37"/>
      <c r="B1" s="37"/>
      <c r="C1" s="37"/>
      <c r="D1" s="37"/>
      <c r="E1" s="37"/>
      <c r="F1" s="37"/>
      <c r="G1" s="37"/>
      <c r="H1" s="37"/>
      <c r="I1" s="37"/>
      <c r="J1" s="37"/>
      <c r="K1" s="37"/>
      <c r="L1" s="37"/>
      <c r="M1" s="37"/>
      <c r="N1" s="37"/>
      <c r="O1" s="37"/>
      <c r="P1" s="37"/>
    </row>
    <row r="2" spans="1:17" x14ac:dyDescent="0.2">
      <c r="A2" s="37"/>
      <c r="B2" s="37"/>
      <c r="C2" s="37"/>
      <c r="D2" s="37"/>
      <c r="E2" s="37"/>
      <c r="F2" s="37"/>
      <c r="G2" s="37"/>
      <c r="H2" s="37"/>
      <c r="I2" s="37"/>
      <c r="J2" s="37"/>
      <c r="K2" s="37"/>
      <c r="L2" s="37"/>
      <c r="M2" s="37"/>
      <c r="N2" s="37"/>
      <c r="O2" s="37"/>
      <c r="P2" s="37"/>
    </row>
    <row r="3" spans="1:17" ht="20.45" customHeight="1" x14ac:dyDescent="0.2">
      <c r="A3" s="44" t="s">
        <v>0</v>
      </c>
      <c r="B3" s="45"/>
      <c r="C3" s="45"/>
      <c r="D3" s="45"/>
      <c r="E3" s="45"/>
      <c r="F3" s="45"/>
      <c r="G3" s="45"/>
      <c r="H3" s="45"/>
      <c r="I3" s="45"/>
      <c r="J3" s="45"/>
      <c r="K3" s="45"/>
      <c r="L3" s="45"/>
      <c r="M3" s="45"/>
      <c r="N3" s="45"/>
      <c r="O3" s="45"/>
      <c r="P3" s="45"/>
    </row>
    <row r="4" spans="1:17" ht="13.15" customHeight="1" x14ac:dyDescent="0.2">
      <c r="A4" s="42" t="s">
        <v>1</v>
      </c>
      <c r="B4" s="43"/>
      <c r="C4" s="43"/>
      <c r="D4" s="43"/>
      <c r="E4" s="43"/>
      <c r="F4" s="43"/>
      <c r="G4" s="43"/>
      <c r="H4" s="43"/>
      <c r="I4" s="43"/>
      <c r="J4" s="43"/>
      <c r="K4" s="43"/>
      <c r="L4" s="43"/>
      <c r="M4" s="43"/>
      <c r="N4" s="43"/>
      <c r="O4" s="43"/>
      <c r="P4" s="43"/>
    </row>
    <row r="5" spans="1:17" ht="13.15" customHeight="1" x14ac:dyDescent="0.2">
      <c r="A5" s="46" t="s">
        <v>128</v>
      </c>
      <c r="B5" s="47"/>
      <c r="C5" s="47"/>
      <c r="D5" s="47"/>
      <c r="E5" s="47"/>
      <c r="F5" s="47"/>
      <c r="G5" s="47"/>
      <c r="H5" s="47"/>
      <c r="I5" s="47"/>
      <c r="J5" s="47"/>
      <c r="K5" s="47"/>
      <c r="L5" s="47"/>
      <c r="M5" s="47"/>
      <c r="N5" s="47"/>
      <c r="O5" s="47"/>
      <c r="P5" s="47"/>
    </row>
    <row r="6" spans="1:17" ht="15.75" customHeight="1" x14ac:dyDescent="0.2">
      <c r="A6" s="42" t="s">
        <v>183</v>
      </c>
      <c r="B6" s="43"/>
      <c r="C6" s="43"/>
      <c r="D6" s="43"/>
      <c r="E6" s="43"/>
      <c r="F6" s="43"/>
      <c r="G6" s="43"/>
      <c r="H6" s="43"/>
      <c r="I6" s="43"/>
      <c r="J6" s="43"/>
      <c r="K6" s="43"/>
      <c r="L6" s="43"/>
      <c r="M6" s="43"/>
      <c r="N6" s="43"/>
      <c r="O6" s="43"/>
      <c r="P6" s="43"/>
    </row>
    <row r="7" spans="1:17" ht="15.75" customHeight="1" x14ac:dyDescent="0.2">
      <c r="A7" s="45" t="s">
        <v>129</v>
      </c>
      <c r="B7" s="45"/>
      <c r="C7" s="45"/>
      <c r="D7" s="45"/>
      <c r="E7" s="45"/>
      <c r="F7" s="45"/>
      <c r="G7" s="45"/>
      <c r="H7" s="45"/>
      <c r="I7" s="45"/>
      <c r="J7" s="45"/>
      <c r="K7" s="45"/>
      <c r="L7" s="45"/>
      <c r="M7" s="45"/>
      <c r="N7" s="45"/>
      <c r="O7" s="45"/>
      <c r="P7" s="45"/>
    </row>
    <row r="8" spans="1:17" ht="15.75" x14ac:dyDescent="0.2">
      <c r="A8" s="42" t="s">
        <v>96</v>
      </c>
      <c r="B8" s="43"/>
      <c r="C8" s="43"/>
      <c r="D8" s="43"/>
      <c r="E8" s="43"/>
      <c r="F8" s="43"/>
      <c r="G8" s="43"/>
      <c r="H8" s="43"/>
      <c r="I8" s="43"/>
      <c r="J8" s="43"/>
      <c r="K8" s="43"/>
      <c r="L8" s="43"/>
      <c r="M8" s="43"/>
      <c r="N8" s="43"/>
      <c r="O8" s="43"/>
      <c r="P8" s="43"/>
    </row>
    <row r="9" spans="1:17" ht="25.5" customHeight="1" x14ac:dyDescent="0.2">
      <c r="A9" s="51" t="s">
        <v>2</v>
      </c>
      <c r="B9" s="52" t="s">
        <v>3</v>
      </c>
      <c r="C9" s="52" t="s">
        <v>4</v>
      </c>
      <c r="D9" s="54" t="s">
        <v>5</v>
      </c>
      <c r="E9" s="55"/>
      <c r="F9" s="55"/>
      <c r="G9" s="55"/>
      <c r="H9" s="55"/>
      <c r="I9" s="55"/>
      <c r="J9" s="55"/>
      <c r="K9" s="55"/>
      <c r="L9" s="55"/>
      <c r="M9" s="55"/>
      <c r="N9" s="55"/>
      <c r="O9" s="55"/>
      <c r="P9" s="56"/>
    </row>
    <row r="10" spans="1:17" x14ac:dyDescent="0.2">
      <c r="A10" s="51"/>
      <c r="B10" s="53"/>
      <c r="C10" s="53"/>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1046867836</v>
      </c>
      <c r="D12" s="28">
        <f t="shared" ref="D12:N12" si="1">D13+D14+D17+D15+D16</f>
        <v>62333043.719999999</v>
      </c>
      <c r="E12" s="28">
        <f t="shared" si="1"/>
        <v>0</v>
      </c>
      <c r="F12" s="28">
        <f t="shared" si="1"/>
        <v>0</v>
      </c>
      <c r="G12" s="28">
        <f t="shared" si="1"/>
        <v>0</v>
      </c>
      <c r="H12" s="28">
        <f t="shared" si="1"/>
        <v>0</v>
      </c>
      <c r="I12" s="28">
        <f t="shared" si="1"/>
        <v>0</v>
      </c>
      <c r="J12" s="28">
        <f t="shared" si="1"/>
        <v>0</v>
      </c>
      <c r="K12" s="28">
        <f t="shared" si="1"/>
        <v>0</v>
      </c>
      <c r="L12" s="28">
        <f t="shared" si="1"/>
        <v>0</v>
      </c>
      <c r="M12" s="28">
        <f t="shared" si="1"/>
        <v>0</v>
      </c>
      <c r="N12" s="28">
        <f t="shared" si="1"/>
        <v>0</v>
      </c>
      <c r="O12" s="28">
        <f t="shared" ref="O12" si="2">O13+O14+O17+O15+O16</f>
        <v>0</v>
      </c>
      <c r="P12" s="28">
        <f>P13+P14+P17+P15+P16</f>
        <v>62333043.719999999</v>
      </c>
    </row>
    <row r="13" spans="1:17" x14ac:dyDescent="0.2">
      <c r="A13" s="7" t="s">
        <v>21</v>
      </c>
      <c r="B13" s="30">
        <v>674668105</v>
      </c>
      <c r="C13" s="30">
        <v>674063594</v>
      </c>
      <c r="D13" s="30">
        <v>52355946.780000001</v>
      </c>
      <c r="E13" s="30">
        <v>0</v>
      </c>
      <c r="F13" s="30">
        <v>0</v>
      </c>
      <c r="G13" s="30">
        <v>0</v>
      </c>
      <c r="H13" s="30">
        <v>0</v>
      </c>
      <c r="I13" s="30">
        <v>0</v>
      </c>
      <c r="J13" s="30">
        <v>0</v>
      </c>
      <c r="K13" s="30">
        <v>0</v>
      </c>
      <c r="L13" s="30">
        <v>0</v>
      </c>
      <c r="M13" s="30">
        <v>0</v>
      </c>
      <c r="N13" s="30">
        <v>0</v>
      </c>
      <c r="O13" s="30">
        <v>0</v>
      </c>
      <c r="P13" s="30">
        <f>D13+E13+F13+G13+H13+I13+J13+K13+L13+M13+N13+O13</f>
        <v>52355946.780000001</v>
      </c>
    </row>
    <row r="14" spans="1:17" x14ac:dyDescent="0.2">
      <c r="A14" s="7" t="s">
        <v>22</v>
      </c>
      <c r="B14" s="30">
        <v>278368000</v>
      </c>
      <c r="C14" s="30">
        <v>279011625</v>
      </c>
      <c r="D14" s="30">
        <v>2289000</v>
      </c>
      <c r="E14" s="30">
        <v>0</v>
      </c>
      <c r="F14" s="30">
        <v>0</v>
      </c>
      <c r="G14" s="30">
        <v>0</v>
      </c>
      <c r="H14" s="30">
        <v>0</v>
      </c>
      <c r="I14" s="30">
        <v>0</v>
      </c>
      <c r="J14" s="30">
        <v>0</v>
      </c>
      <c r="K14" s="30">
        <v>0</v>
      </c>
      <c r="L14" s="30">
        <v>0</v>
      </c>
      <c r="M14" s="30">
        <v>0</v>
      </c>
      <c r="N14" s="30">
        <v>0</v>
      </c>
      <c r="O14" s="30">
        <v>0</v>
      </c>
      <c r="P14" s="30">
        <f t="shared" ref="P14:P37" si="3">D14+E14+F14+G14+H14+I14+J14+K14+L14+M14+N14+O14</f>
        <v>2289000</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93792617</v>
      </c>
      <c r="D17" s="30">
        <v>7688096.9400000004</v>
      </c>
      <c r="E17" s="30">
        <v>0</v>
      </c>
      <c r="F17" s="30">
        <v>0</v>
      </c>
      <c r="G17" s="30">
        <v>0</v>
      </c>
      <c r="H17" s="30">
        <v>0</v>
      </c>
      <c r="I17" s="30">
        <v>0</v>
      </c>
      <c r="J17" s="30">
        <v>0</v>
      </c>
      <c r="K17" s="30">
        <v>0</v>
      </c>
      <c r="L17" s="30">
        <v>0</v>
      </c>
      <c r="M17" s="30">
        <v>0</v>
      </c>
      <c r="N17" s="30">
        <v>0</v>
      </c>
      <c r="O17" s="30">
        <v>0</v>
      </c>
      <c r="P17" s="30">
        <f t="shared" si="3"/>
        <v>7688096.9400000004</v>
      </c>
    </row>
    <row r="18" spans="1:16" x14ac:dyDescent="0.2">
      <c r="A18" s="5" t="s">
        <v>26</v>
      </c>
      <c r="B18" s="28">
        <f t="shared" ref="B18:C18" si="4">B19+B20+B21+B22+B23+B24+B25+B26+B27</f>
        <v>405782114</v>
      </c>
      <c r="C18" s="28">
        <f t="shared" si="4"/>
        <v>437603069</v>
      </c>
      <c r="D18" s="28">
        <f t="shared" ref="D18:N18" si="5">D19+D20+D21+D22+D23+D24+D25+D26+D27</f>
        <v>9439182.1000000015</v>
      </c>
      <c r="E18" s="28">
        <f t="shared" si="5"/>
        <v>0</v>
      </c>
      <c r="F18" s="28">
        <f t="shared" si="5"/>
        <v>0</v>
      </c>
      <c r="G18" s="28">
        <f t="shared" si="5"/>
        <v>0</v>
      </c>
      <c r="H18" s="28">
        <f t="shared" si="5"/>
        <v>0</v>
      </c>
      <c r="I18" s="28">
        <f t="shared" si="5"/>
        <v>0</v>
      </c>
      <c r="J18" s="28">
        <f t="shared" si="5"/>
        <v>0</v>
      </c>
      <c r="K18" s="28">
        <f t="shared" si="5"/>
        <v>0</v>
      </c>
      <c r="L18" s="28">
        <f t="shared" si="5"/>
        <v>0</v>
      </c>
      <c r="M18" s="28">
        <f t="shared" si="5"/>
        <v>0</v>
      </c>
      <c r="N18" s="28">
        <f t="shared" si="5"/>
        <v>0</v>
      </c>
      <c r="O18" s="28">
        <f t="shared" ref="O18:P18" si="6">O19+O20+O21+O22+O23+O24+O25+O26+O27</f>
        <v>0</v>
      </c>
      <c r="P18" s="28">
        <f t="shared" si="6"/>
        <v>9439182.1000000015</v>
      </c>
    </row>
    <row r="19" spans="1:16" x14ac:dyDescent="0.2">
      <c r="A19" s="7" t="s">
        <v>27</v>
      </c>
      <c r="B19" s="30">
        <v>101406732</v>
      </c>
      <c r="C19" s="30">
        <v>101406732</v>
      </c>
      <c r="D19" s="30">
        <v>6782913.7700000014</v>
      </c>
      <c r="E19" s="30">
        <v>0</v>
      </c>
      <c r="F19" s="30">
        <v>0</v>
      </c>
      <c r="G19" s="30">
        <v>0</v>
      </c>
      <c r="H19" s="30">
        <v>0</v>
      </c>
      <c r="I19" s="30">
        <v>0</v>
      </c>
      <c r="J19" s="30">
        <v>0</v>
      </c>
      <c r="K19" s="30">
        <v>0</v>
      </c>
      <c r="L19" s="30">
        <v>0</v>
      </c>
      <c r="M19" s="30">
        <v>0</v>
      </c>
      <c r="N19" s="30">
        <v>0</v>
      </c>
      <c r="O19" s="30">
        <v>0</v>
      </c>
      <c r="P19" s="30">
        <f t="shared" si="3"/>
        <v>6782913.7700000014</v>
      </c>
    </row>
    <row r="20" spans="1:16" x14ac:dyDescent="0.2">
      <c r="A20" s="9" t="s">
        <v>28</v>
      </c>
      <c r="B20" s="30">
        <v>19000000</v>
      </c>
      <c r="C20" s="30">
        <v>20830000</v>
      </c>
      <c r="D20" s="30">
        <v>0</v>
      </c>
      <c r="E20" s="30">
        <v>0</v>
      </c>
      <c r="F20" s="30">
        <v>0</v>
      </c>
      <c r="G20" s="30">
        <v>0</v>
      </c>
      <c r="H20" s="30">
        <v>0</v>
      </c>
      <c r="I20" s="30">
        <v>0</v>
      </c>
      <c r="J20" s="30">
        <v>0</v>
      </c>
      <c r="K20" s="30">
        <v>0</v>
      </c>
      <c r="L20" s="30">
        <v>0</v>
      </c>
      <c r="M20" s="30">
        <v>0</v>
      </c>
      <c r="N20" s="30">
        <v>0</v>
      </c>
      <c r="O20" s="30">
        <v>0</v>
      </c>
      <c r="P20" s="30">
        <f t="shared" si="3"/>
        <v>0</v>
      </c>
    </row>
    <row r="21" spans="1:16" x14ac:dyDescent="0.2">
      <c r="A21" s="7" t="s">
        <v>29</v>
      </c>
      <c r="B21" s="30">
        <v>17100000</v>
      </c>
      <c r="C21" s="30">
        <v>17100000</v>
      </c>
      <c r="D21" s="30">
        <v>0</v>
      </c>
      <c r="E21" s="30">
        <v>0</v>
      </c>
      <c r="F21" s="30">
        <v>0</v>
      </c>
      <c r="G21" s="30">
        <v>0</v>
      </c>
      <c r="H21" s="30">
        <v>0</v>
      </c>
      <c r="I21" s="30">
        <v>0</v>
      </c>
      <c r="J21" s="30">
        <v>0</v>
      </c>
      <c r="K21" s="30">
        <v>0</v>
      </c>
      <c r="L21" s="30">
        <v>0</v>
      </c>
      <c r="M21" s="30">
        <v>0</v>
      </c>
      <c r="N21" s="30">
        <v>0</v>
      </c>
      <c r="O21" s="30">
        <v>0</v>
      </c>
      <c r="P21" s="30">
        <f t="shared" si="3"/>
        <v>0</v>
      </c>
    </row>
    <row r="22" spans="1:16" x14ac:dyDescent="0.2">
      <c r="A22" s="7" t="s">
        <v>30</v>
      </c>
      <c r="B22" s="30">
        <v>1680000</v>
      </c>
      <c r="C22" s="30">
        <v>1680000</v>
      </c>
      <c r="D22" s="30">
        <v>0</v>
      </c>
      <c r="E22" s="30">
        <v>0</v>
      </c>
      <c r="F22" s="30">
        <v>0</v>
      </c>
      <c r="G22" s="30">
        <v>0</v>
      </c>
      <c r="H22" s="30">
        <v>0</v>
      </c>
      <c r="I22" s="30">
        <v>0</v>
      </c>
      <c r="J22" s="30">
        <v>0</v>
      </c>
      <c r="K22" s="30">
        <v>0</v>
      </c>
      <c r="L22" s="30">
        <v>0</v>
      </c>
      <c r="M22" s="30">
        <v>0</v>
      </c>
      <c r="N22" s="30">
        <v>0</v>
      </c>
      <c r="O22" s="30">
        <v>0</v>
      </c>
      <c r="P22" s="30">
        <f t="shared" si="3"/>
        <v>0</v>
      </c>
    </row>
    <row r="23" spans="1:16" x14ac:dyDescent="0.2">
      <c r="A23" s="7" t="s">
        <v>31</v>
      </c>
      <c r="B23" s="30">
        <v>21540000</v>
      </c>
      <c r="C23" s="30">
        <v>24498600</v>
      </c>
      <c r="D23" s="30">
        <v>0</v>
      </c>
      <c r="E23" s="30">
        <v>0</v>
      </c>
      <c r="F23" s="30">
        <v>0</v>
      </c>
      <c r="G23" s="30">
        <v>0</v>
      </c>
      <c r="H23" s="30">
        <v>0</v>
      </c>
      <c r="I23" s="30">
        <v>0</v>
      </c>
      <c r="J23" s="30">
        <v>0</v>
      </c>
      <c r="K23" s="30">
        <v>0</v>
      </c>
      <c r="L23" s="30">
        <v>0</v>
      </c>
      <c r="M23" s="30">
        <v>0</v>
      </c>
      <c r="N23" s="30">
        <v>0</v>
      </c>
      <c r="O23" s="30">
        <v>0</v>
      </c>
      <c r="P23" s="30">
        <f t="shared" si="3"/>
        <v>0</v>
      </c>
    </row>
    <row r="24" spans="1:16" x14ac:dyDescent="0.2">
      <c r="A24" s="7" t="s">
        <v>32</v>
      </c>
      <c r="B24" s="30">
        <v>12251000</v>
      </c>
      <c r="C24" s="30">
        <v>12251000</v>
      </c>
      <c r="D24" s="30">
        <v>787589.94</v>
      </c>
      <c r="E24" s="30">
        <v>0</v>
      </c>
      <c r="F24" s="30">
        <v>0</v>
      </c>
      <c r="G24" s="30">
        <v>0</v>
      </c>
      <c r="H24" s="30">
        <v>0</v>
      </c>
      <c r="I24" s="30">
        <v>0</v>
      </c>
      <c r="J24" s="30">
        <v>0</v>
      </c>
      <c r="K24" s="30">
        <v>0</v>
      </c>
      <c r="L24" s="30">
        <v>0</v>
      </c>
      <c r="M24" s="30">
        <v>0</v>
      </c>
      <c r="N24" s="30">
        <v>0</v>
      </c>
      <c r="O24" s="30">
        <v>0</v>
      </c>
      <c r="P24" s="30">
        <f t="shared" si="3"/>
        <v>787589.94</v>
      </c>
    </row>
    <row r="25" spans="1:16" ht="16.149999999999999" customHeight="1" x14ac:dyDescent="0.2">
      <c r="A25" s="9" t="s">
        <v>33</v>
      </c>
      <c r="B25" s="30">
        <v>76695138</v>
      </c>
      <c r="C25" s="30">
        <v>92637138</v>
      </c>
      <c r="D25" s="30">
        <v>0</v>
      </c>
      <c r="E25" s="30">
        <v>0</v>
      </c>
      <c r="F25" s="30">
        <v>0</v>
      </c>
      <c r="G25" s="30">
        <v>0</v>
      </c>
      <c r="H25" s="30">
        <v>0</v>
      </c>
      <c r="I25" s="30">
        <v>0</v>
      </c>
      <c r="J25" s="30">
        <v>0</v>
      </c>
      <c r="K25" s="30">
        <v>0</v>
      </c>
      <c r="L25" s="30">
        <v>0</v>
      </c>
      <c r="M25" s="30">
        <v>0</v>
      </c>
      <c r="N25" s="30">
        <v>0</v>
      </c>
      <c r="O25" s="30">
        <v>0</v>
      </c>
      <c r="P25" s="30">
        <f t="shared" si="3"/>
        <v>0</v>
      </c>
    </row>
    <row r="26" spans="1:16" x14ac:dyDescent="0.2">
      <c r="A26" s="9" t="s">
        <v>34</v>
      </c>
      <c r="B26" s="30">
        <v>129790000</v>
      </c>
      <c r="C26" s="30">
        <v>135620000</v>
      </c>
      <c r="D26" s="30">
        <v>0</v>
      </c>
      <c r="E26" s="30">
        <v>0</v>
      </c>
      <c r="F26" s="30">
        <v>0</v>
      </c>
      <c r="G26" s="30">
        <v>0</v>
      </c>
      <c r="H26" s="30">
        <v>0</v>
      </c>
      <c r="I26" s="30">
        <v>0</v>
      </c>
      <c r="J26" s="30">
        <v>0</v>
      </c>
      <c r="K26" s="30">
        <v>0</v>
      </c>
      <c r="L26" s="30">
        <v>0</v>
      </c>
      <c r="M26" s="30">
        <v>0</v>
      </c>
      <c r="N26" s="30">
        <v>0</v>
      </c>
      <c r="O26" s="30">
        <v>0</v>
      </c>
      <c r="P26" s="30">
        <f t="shared" si="3"/>
        <v>0</v>
      </c>
    </row>
    <row r="27" spans="1:16" x14ac:dyDescent="0.2">
      <c r="A27" s="9" t="s">
        <v>35</v>
      </c>
      <c r="B27" s="30">
        <v>26319244</v>
      </c>
      <c r="C27" s="30">
        <v>31579599</v>
      </c>
      <c r="D27" s="30">
        <v>1868678.39</v>
      </c>
      <c r="E27" s="30">
        <v>0</v>
      </c>
      <c r="F27" s="30">
        <v>0</v>
      </c>
      <c r="G27" s="30">
        <v>0</v>
      </c>
      <c r="H27" s="30">
        <v>0</v>
      </c>
      <c r="I27" s="30">
        <v>0</v>
      </c>
      <c r="J27" s="30">
        <v>0</v>
      </c>
      <c r="K27" s="30">
        <v>0</v>
      </c>
      <c r="L27" s="30">
        <v>0</v>
      </c>
      <c r="M27" s="30">
        <v>0</v>
      </c>
      <c r="N27" s="30">
        <v>0</v>
      </c>
      <c r="O27" s="30">
        <v>0</v>
      </c>
      <c r="P27" s="30">
        <f t="shared" si="3"/>
        <v>1868678.39</v>
      </c>
    </row>
    <row r="28" spans="1:16" x14ac:dyDescent="0.2">
      <c r="A28" s="5" t="s">
        <v>36</v>
      </c>
      <c r="B28" s="28">
        <f t="shared" ref="B28:C28" si="7">B37+B35+B34+B33+B32+B31+B30+B29+B36</f>
        <v>42040000</v>
      </c>
      <c r="C28" s="28">
        <f t="shared" si="7"/>
        <v>43750045</v>
      </c>
      <c r="D28" s="28">
        <f t="shared" ref="D28:N28" si="8">D37+D35+D34+D33+D32+D31+D30+D29+D36</f>
        <v>168560.99</v>
      </c>
      <c r="E28" s="28">
        <f t="shared" si="8"/>
        <v>0</v>
      </c>
      <c r="F28" s="28">
        <f t="shared" si="8"/>
        <v>0</v>
      </c>
      <c r="G28" s="28">
        <f t="shared" si="8"/>
        <v>0</v>
      </c>
      <c r="H28" s="28">
        <f t="shared" si="8"/>
        <v>0</v>
      </c>
      <c r="I28" s="28">
        <f t="shared" si="8"/>
        <v>0</v>
      </c>
      <c r="J28" s="28">
        <f t="shared" si="8"/>
        <v>0</v>
      </c>
      <c r="K28" s="28">
        <f t="shared" si="8"/>
        <v>0</v>
      </c>
      <c r="L28" s="28">
        <f t="shared" si="8"/>
        <v>0</v>
      </c>
      <c r="M28" s="28">
        <f t="shared" si="8"/>
        <v>0</v>
      </c>
      <c r="N28" s="28">
        <f t="shared" si="8"/>
        <v>0</v>
      </c>
      <c r="O28" s="28">
        <f t="shared" ref="O28:P28" si="9">O37+O35+O34+O33+O32+O31+O30+O29+O36</f>
        <v>0</v>
      </c>
      <c r="P28" s="28">
        <f t="shared" si="9"/>
        <v>168560.99</v>
      </c>
    </row>
    <row r="29" spans="1:16" ht="10.9" customHeight="1" x14ac:dyDescent="0.2">
      <c r="A29" s="31" t="s">
        <v>37</v>
      </c>
      <c r="B29" s="30">
        <v>2200000</v>
      </c>
      <c r="C29" s="30">
        <v>2400000</v>
      </c>
      <c r="D29" s="30">
        <v>0</v>
      </c>
      <c r="E29" s="30">
        <v>0</v>
      </c>
      <c r="F29" s="30">
        <v>0</v>
      </c>
      <c r="G29" s="30">
        <v>0</v>
      </c>
      <c r="H29" s="30">
        <v>0</v>
      </c>
      <c r="I29" s="30">
        <v>0</v>
      </c>
      <c r="J29" s="30">
        <v>0</v>
      </c>
      <c r="K29" s="30">
        <v>0</v>
      </c>
      <c r="L29" s="30">
        <v>0</v>
      </c>
      <c r="M29" s="30">
        <v>0</v>
      </c>
      <c r="N29" s="30">
        <v>0</v>
      </c>
      <c r="O29" s="30">
        <v>0</v>
      </c>
      <c r="P29" s="30">
        <f t="shared" si="3"/>
        <v>0</v>
      </c>
    </row>
    <row r="30" spans="1:16" ht="10.9" customHeight="1" x14ac:dyDescent="0.2">
      <c r="A30" s="29" t="s">
        <v>38</v>
      </c>
      <c r="B30" s="30">
        <v>2090000</v>
      </c>
      <c r="C30" s="30">
        <v>2090000</v>
      </c>
      <c r="D30" s="30">
        <v>0</v>
      </c>
      <c r="E30" s="30">
        <v>0</v>
      </c>
      <c r="F30" s="30">
        <v>0</v>
      </c>
      <c r="G30" s="30">
        <v>0</v>
      </c>
      <c r="H30" s="30">
        <v>0</v>
      </c>
      <c r="I30" s="30">
        <v>0</v>
      </c>
      <c r="J30" s="30">
        <v>0</v>
      </c>
      <c r="K30" s="30">
        <v>0</v>
      </c>
      <c r="L30" s="30">
        <v>0</v>
      </c>
      <c r="M30" s="30">
        <v>0</v>
      </c>
      <c r="N30" s="30">
        <v>0</v>
      </c>
      <c r="O30" s="30">
        <v>0</v>
      </c>
      <c r="P30" s="30">
        <f t="shared" si="3"/>
        <v>0</v>
      </c>
    </row>
    <row r="31" spans="1:16" ht="10.9" customHeight="1" x14ac:dyDescent="0.2">
      <c r="A31" s="31" t="s">
        <v>39</v>
      </c>
      <c r="B31" s="30">
        <v>4100000</v>
      </c>
      <c r="C31" s="30">
        <v>5100000</v>
      </c>
      <c r="D31" s="30">
        <v>0</v>
      </c>
      <c r="E31" s="30">
        <v>0</v>
      </c>
      <c r="F31" s="30">
        <v>0</v>
      </c>
      <c r="G31" s="30">
        <v>0</v>
      </c>
      <c r="H31" s="30">
        <v>0</v>
      </c>
      <c r="I31" s="30">
        <v>0</v>
      </c>
      <c r="J31" s="30">
        <v>0</v>
      </c>
      <c r="K31" s="30">
        <v>0</v>
      </c>
      <c r="L31" s="30">
        <v>0</v>
      </c>
      <c r="M31" s="30">
        <v>0</v>
      </c>
      <c r="N31" s="30">
        <v>0</v>
      </c>
      <c r="O31" s="30">
        <v>0</v>
      </c>
      <c r="P31" s="30">
        <f t="shared" si="3"/>
        <v>0</v>
      </c>
    </row>
    <row r="32" spans="1:16" ht="10.9" customHeight="1" x14ac:dyDescent="0.2">
      <c r="A32" s="29" t="s">
        <v>40</v>
      </c>
      <c r="B32" s="30">
        <v>10000</v>
      </c>
      <c r="C32" s="30">
        <v>100000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440000</v>
      </c>
      <c r="D33" s="30">
        <v>0</v>
      </c>
      <c r="E33" s="30">
        <v>0</v>
      </c>
      <c r="F33" s="30">
        <v>0</v>
      </c>
      <c r="G33" s="30">
        <v>0</v>
      </c>
      <c r="H33" s="30">
        <v>0</v>
      </c>
      <c r="I33" s="30">
        <v>0</v>
      </c>
      <c r="J33" s="30">
        <v>0</v>
      </c>
      <c r="K33" s="30">
        <v>0</v>
      </c>
      <c r="L33" s="30">
        <v>0</v>
      </c>
      <c r="M33" s="30">
        <v>0</v>
      </c>
      <c r="N33" s="30">
        <v>0</v>
      </c>
      <c r="O33" s="30">
        <v>0</v>
      </c>
      <c r="P33" s="30">
        <f t="shared" si="3"/>
        <v>0</v>
      </c>
    </row>
    <row r="34" spans="1:16" x14ac:dyDescent="0.2">
      <c r="A34" s="31" t="s">
        <v>42</v>
      </c>
      <c r="B34" s="30">
        <v>550000</v>
      </c>
      <c r="C34" s="30">
        <v>760045</v>
      </c>
      <c r="D34" s="30">
        <v>0</v>
      </c>
      <c r="E34" s="30">
        <v>0</v>
      </c>
      <c r="F34" s="30">
        <v>0</v>
      </c>
      <c r="G34" s="30">
        <v>0</v>
      </c>
      <c r="H34" s="30">
        <v>0</v>
      </c>
      <c r="I34" s="30">
        <v>0</v>
      </c>
      <c r="J34" s="30">
        <v>0</v>
      </c>
      <c r="K34" s="30">
        <v>0</v>
      </c>
      <c r="L34" s="30">
        <v>0</v>
      </c>
      <c r="M34" s="30">
        <v>0</v>
      </c>
      <c r="N34" s="30">
        <v>0</v>
      </c>
      <c r="O34" s="30">
        <v>0</v>
      </c>
      <c r="P34" s="30">
        <f t="shared" si="3"/>
        <v>0</v>
      </c>
    </row>
    <row r="35" spans="1:16" ht="16.5" x14ac:dyDescent="0.2">
      <c r="A35" s="31" t="s">
        <v>43</v>
      </c>
      <c r="B35" s="30">
        <v>21300000</v>
      </c>
      <c r="C35" s="30">
        <v>21400000</v>
      </c>
      <c r="D35" s="30">
        <v>0</v>
      </c>
      <c r="E35" s="30">
        <v>0</v>
      </c>
      <c r="F35" s="30">
        <v>0</v>
      </c>
      <c r="G35" s="30">
        <v>0</v>
      </c>
      <c r="H35" s="30">
        <v>0</v>
      </c>
      <c r="I35" s="30">
        <v>0</v>
      </c>
      <c r="J35" s="30">
        <v>0</v>
      </c>
      <c r="K35" s="30">
        <v>0</v>
      </c>
      <c r="L35" s="30">
        <v>0</v>
      </c>
      <c r="M35" s="30">
        <v>0</v>
      </c>
      <c r="N35" s="30">
        <v>0</v>
      </c>
      <c r="O35" s="30">
        <v>0</v>
      </c>
      <c r="P35" s="30">
        <f t="shared" si="3"/>
        <v>0</v>
      </c>
    </row>
    <row r="36" spans="1:16" ht="16.5"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11460000</v>
      </c>
      <c r="D37" s="30">
        <v>168560.99</v>
      </c>
      <c r="E37" s="30">
        <v>0</v>
      </c>
      <c r="F37" s="30">
        <v>0</v>
      </c>
      <c r="G37" s="30">
        <v>0</v>
      </c>
      <c r="H37" s="30">
        <v>0</v>
      </c>
      <c r="I37" s="30">
        <v>0</v>
      </c>
      <c r="J37" s="30">
        <v>0</v>
      </c>
      <c r="K37" s="30">
        <v>0</v>
      </c>
      <c r="L37" s="30">
        <v>0</v>
      </c>
      <c r="M37" s="30">
        <v>0</v>
      </c>
      <c r="N37" s="30">
        <v>0</v>
      </c>
      <c r="O37" s="30">
        <v>0</v>
      </c>
      <c r="P37" s="30">
        <f t="shared" si="3"/>
        <v>168560.99</v>
      </c>
    </row>
    <row r="38" spans="1:16" ht="9.6" customHeight="1" x14ac:dyDescent="0.2">
      <c r="A38" s="27" t="s">
        <v>46</v>
      </c>
      <c r="B38" s="28">
        <f t="shared" ref="B38:C38" si="10">B39+B40+B42+B44+B45+B46+B41+B43</f>
        <v>1148375388</v>
      </c>
      <c r="C38" s="28">
        <f t="shared" si="10"/>
        <v>1156375388</v>
      </c>
      <c r="D38" s="28">
        <f t="shared" ref="D38:N38" si="11">D39+D40+D42+D44+D45+D46+D41+D43</f>
        <v>52528111.359999999</v>
      </c>
      <c r="E38" s="28">
        <f t="shared" si="11"/>
        <v>0</v>
      </c>
      <c r="F38" s="28">
        <f t="shared" si="11"/>
        <v>0</v>
      </c>
      <c r="G38" s="28">
        <f t="shared" si="11"/>
        <v>0</v>
      </c>
      <c r="H38" s="28">
        <f t="shared" si="11"/>
        <v>0</v>
      </c>
      <c r="I38" s="28">
        <f t="shared" si="11"/>
        <v>0</v>
      </c>
      <c r="J38" s="28">
        <f t="shared" si="11"/>
        <v>0</v>
      </c>
      <c r="K38" s="28">
        <f t="shared" si="11"/>
        <v>0</v>
      </c>
      <c r="L38" s="28">
        <f t="shared" si="11"/>
        <v>0</v>
      </c>
      <c r="M38" s="28">
        <f t="shared" si="11"/>
        <v>0</v>
      </c>
      <c r="N38" s="28">
        <f t="shared" si="11"/>
        <v>0</v>
      </c>
      <c r="O38" s="28">
        <f t="shared" ref="O38:P38" si="12">O39+O40+O42+O44+O45+O46+O41+O43</f>
        <v>0</v>
      </c>
      <c r="P38" s="28">
        <f t="shared" si="12"/>
        <v>52528111.359999999</v>
      </c>
    </row>
    <row r="39" spans="1:16" x14ac:dyDescent="0.2">
      <c r="A39" s="31" t="s">
        <v>47</v>
      </c>
      <c r="B39" s="30">
        <v>170621314</v>
      </c>
      <c r="C39" s="30">
        <v>178621314</v>
      </c>
      <c r="D39" s="30">
        <v>250000</v>
      </c>
      <c r="E39" s="30">
        <v>0</v>
      </c>
      <c r="F39" s="30">
        <v>0</v>
      </c>
      <c r="G39" s="30">
        <v>0</v>
      </c>
      <c r="H39" s="30">
        <v>0</v>
      </c>
      <c r="I39" s="30">
        <v>0</v>
      </c>
      <c r="J39" s="30">
        <v>0</v>
      </c>
      <c r="K39" s="30">
        <v>0</v>
      </c>
      <c r="L39" s="30">
        <v>0</v>
      </c>
      <c r="M39" s="30">
        <v>0</v>
      </c>
      <c r="N39" s="30">
        <v>0</v>
      </c>
      <c r="O39" s="30">
        <v>0</v>
      </c>
      <c r="P39" s="30">
        <f t="shared" ref="P39:P75" si="13">D39+E39+F39+G39+H39+I39+J39+K39+L39+M39+N39+O39</f>
        <v>250000</v>
      </c>
    </row>
    <row r="40" spans="1:16" ht="16.5" x14ac:dyDescent="0.2">
      <c r="A40" s="31" t="s">
        <v>48</v>
      </c>
      <c r="B40" s="30">
        <v>560856474</v>
      </c>
      <c r="C40" s="30">
        <v>560856474</v>
      </c>
      <c r="D40" s="30">
        <v>38399633.700000003</v>
      </c>
      <c r="E40" s="30">
        <v>0</v>
      </c>
      <c r="F40" s="30">
        <v>0</v>
      </c>
      <c r="G40" s="30">
        <v>0</v>
      </c>
      <c r="H40" s="30">
        <v>0</v>
      </c>
      <c r="I40" s="30">
        <v>0</v>
      </c>
      <c r="J40" s="30">
        <v>0</v>
      </c>
      <c r="K40" s="30">
        <v>0</v>
      </c>
      <c r="L40" s="30">
        <v>0</v>
      </c>
      <c r="M40" s="30">
        <v>0</v>
      </c>
      <c r="N40" s="30">
        <v>0</v>
      </c>
      <c r="O40" s="30">
        <v>0</v>
      </c>
      <c r="P40" s="30">
        <f t="shared" si="13"/>
        <v>38399633.700000003</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0</v>
      </c>
      <c r="F42" s="30">
        <v>0</v>
      </c>
      <c r="G42" s="30">
        <v>0</v>
      </c>
      <c r="H42" s="30">
        <v>0</v>
      </c>
      <c r="I42" s="30">
        <v>0</v>
      </c>
      <c r="J42" s="30">
        <v>0</v>
      </c>
      <c r="K42" s="30">
        <v>0</v>
      </c>
      <c r="L42" s="30">
        <v>0</v>
      </c>
      <c r="M42" s="30">
        <v>0</v>
      </c>
      <c r="N42" s="30">
        <v>0</v>
      </c>
      <c r="O42" s="30">
        <v>0</v>
      </c>
      <c r="P42" s="30">
        <f t="shared" si="13"/>
        <v>13272260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0</v>
      </c>
      <c r="H45" s="30">
        <v>0</v>
      </c>
      <c r="I45" s="30">
        <v>0</v>
      </c>
      <c r="J45" s="30">
        <v>0</v>
      </c>
      <c r="K45" s="30">
        <v>0</v>
      </c>
      <c r="L45" s="30">
        <v>0</v>
      </c>
      <c r="M45" s="30">
        <v>0</v>
      </c>
      <c r="N45" s="30">
        <v>0</v>
      </c>
      <c r="O45" s="30">
        <v>0</v>
      </c>
      <c r="P45" s="30">
        <f t="shared" si="13"/>
        <v>0</v>
      </c>
    </row>
    <row r="46" spans="1:16" ht="16.5" x14ac:dyDescent="0.2">
      <c r="A46" s="9" t="s">
        <v>54</v>
      </c>
      <c r="B46" s="30">
        <v>235683132</v>
      </c>
      <c r="C46" s="30">
        <v>235683132</v>
      </c>
      <c r="D46" s="30">
        <v>606217.65999999992</v>
      </c>
      <c r="E46" s="30">
        <v>0</v>
      </c>
      <c r="F46" s="30">
        <v>0</v>
      </c>
      <c r="G46" s="30">
        <v>0</v>
      </c>
      <c r="H46" s="30">
        <v>0</v>
      </c>
      <c r="I46" s="30">
        <v>0</v>
      </c>
      <c r="J46" s="30">
        <v>0</v>
      </c>
      <c r="K46" s="30">
        <v>0</v>
      </c>
      <c r="L46" s="30">
        <v>0</v>
      </c>
      <c r="M46" s="30">
        <v>0</v>
      </c>
      <c r="N46" s="30">
        <v>0</v>
      </c>
      <c r="O46" s="30">
        <v>0</v>
      </c>
      <c r="P46" s="30">
        <f t="shared" si="13"/>
        <v>606217.65999999992</v>
      </c>
    </row>
    <row r="47" spans="1:16" s="12" customFormat="1" ht="15" x14ac:dyDescent="0.2">
      <c r="A47" s="5" t="s">
        <v>55</v>
      </c>
      <c r="B47" s="28">
        <f t="shared" ref="B47:C47" si="14">SUM(B48:B53)</f>
        <v>57641337</v>
      </c>
      <c r="C47" s="28">
        <f t="shared" si="14"/>
        <v>57641337</v>
      </c>
      <c r="D47" s="28">
        <f t="shared" ref="D47:N47" si="15">SUM(D48:D53)</f>
        <v>0</v>
      </c>
      <c r="E47" s="28">
        <f t="shared" si="15"/>
        <v>0</v>
      </c>
      <c r="F47" s="28">
        <f t="shared" si="15"/>
        <v>0</v>
      </c>
      <c r="G47" s="28">
        <f t="shared" si="15"/>
        <v>0</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0</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x14ac:dyDescent="0.2">
      <c r="A49" s="9" t="s">
        <v>57</v>
      </c>
      <c r="B49" s="30">
        <v>57641337</v>
      </c>
      <c r="C49" s="30">
        <v>57641337</v>
      </c>
      <c r="D49" s="30">
        <v>0</v>
      </c>
      <c r="E49" s="30">
        <v>0</v>
      </c>
      <c r="F49" s="30">
        <v>0</v>
      </c>
      <c r="G49" s="30">
        <v>0</v>
      </c>
      <c r="H49" s="30">
        <v>0</v>
      </c>
      <c r="I49" s="30">
        <v>0</v>
      </c>
      <c r="J49" s="30">
        <v>0</v>
      </c>
      <c r="K49" s="30">
        <v>0</v>
      </c>
      <c r="L49" s="30">
        <v>0</v>
      </c>
      <c r="M49" s="30">
        <v>0</v>
      </c>
      <c r="N49" s="30">
        <v>0</v>
      </c>
      <c r="O49" s="30">
        <v>0</v>
      </c>
      <c r="P49" s="30">
        <f t="shared" si="13"/>
        <v>0</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37750000</v>
      </c>
      <c r="D54" s="28">
        <f t="shared" si="17"/>
        <v>0</v>
      </c>
      <c r="E54" s="28">
        <f t="shared" si="17"/>
        <v>0</v>
      </c>
      <c r="F54" s="28">
        <f t="shared" si="17"/>
        <v>0</v>
      </c>
      <c r="G54" s="28">
        <f t="shared" si="17"/>
        <v>0</v>
      </c>
      <c r="H54" s="28">
        <f t="shared" si="17"/>
        <v>0</v>
      </c>
      <c r="I54" s="28">
        <f t="shared" ref="I54:N54" si="18">I55+I56+I58+I59+I60+I62+I57+I63+I61</f>
        <v>0</v>
      </c>
      <c r="J54" s="28">
        <f t="shared" si="18"/>
        <v>0</v>
      </c>
      <c r="K54" s="28">
        <f t="shared" si="18"/>
        <v>0</v>
      </c>
      <c r="L54" s="28">
        <f t="shared" si="18"/>
        <v>0</v>
      </c>
      <c r="M54" s="28">
        <f t="shared" si="18"/>
        <v>0</v>
      </c>
      <c r="N54" s="28">
        <f t="shared" si="18"/>
        <v>0</v>
      </c>
      <c r="O54" s="28">
        <f t="shared" ref="O54:P54" si="19">O55+O56+O58+O59+O60+O62+O57+O63+O61</f>
        <v>0</v>
      </c>
      <c r="P54" s="28">
        <f t="shared" si="19"/>
        <v>0</v>
      </c>
    </row>
    <row r="55" spans="1:16" ht="10.9" customHeight="1" x14ac:dyDescent="0.2">
      <c r="A55" s="7" t="s">
        <v>63</v>
      </c>
      <c r="B55" s="30">
        <v>7300000</v>
      </c>
      <c r="C55" s="30">
        <v>14900000</v>
      </c>
      <c r="D55" s="30">
        <v>0</v>
      </c>
      <c r="E55" s="30">
        <v>0</v>
      </c>
      <c r="F55" s="30">
        <v>0</v>
      </c>
      <c r="G55" s="30">
        <v>0</v>
      </c>
      <c r="H55" s="30">
        <v>0</v>
      </c>
      <c r="I55" s="30">
        <v>0</v>
      </c>
      <c r="J55" s="30">
        <v>0</v>
      </c>
      <c r="K55" s="30">
        <v>0</v>
      </c>
      <c r="L55" s="30">
        <v>0</v>
      </c>
      <c r="M55" s="30">
        <v>0</v>
      </c>
      <c r="N55" s="30">
        <v>0</v>
      </c>
      <c r="O55" s="30">
        <v>0</v>
      </c>
      <c r="P55" s="30">
        <f t="shared" ref="P55:P60" si="20">D55+E55+F55+G55+H55+I55+J55+K55+L55+M55+N55+O55</f>
        <v>0</v>
      </c>
    </row>
    <row r="56" spans="1:16" ht="16.5" x14ac:dyDescent="0.2">
      <c r="A56" s="9" t="s">
        <v>64</v>
      </c>
      <c r="B56" s="30">
        <v>4800000</v>
      </c>
      <c r="C56" s="30">
        <v>4800000</v>
      </c>
      <c r="D56" s="30">
        <v>0</v>
      </c>
      <c r="E56" s="30">
        <v>0</v>
      </c>
      <c r="F56" s="30">
        <v>0</v>
      </c>
      <c r="G56" s="30">
        <v>0</v>
      </c>
      <c r="H56" s="30">
        <v>0</v>
      </c>
      <c r="I56" s="30">
        <v>0</v>
      </c>
      <c r="J56" s="30">
        <v>0</v>
      </c>
      <c r="K56" s="30">
        <v>0</v>
      </c>
      <c r="L56" s="30">
        <v>0</v>
      </c>
      <c r="M56" s="30">
        <v>0</v>
      </c>
      <c r="N56" s="30">
        <v>0</v>
      </c>
      <c r="O56" s="30">
        <v>0</v>
      </c>
      <c r="P56" s="30">
        <f t="shared" si="20"/>
        <v>0</v>
      </c>
    </row>
    <row r="57" spans="1:16" ht="10.9" customHeight="1" x14ac:dyDescent="0.2">
      <c r="A57" s="9" t="s">
        <v>65</v>
      </c>
      <c r="B57" s="30">
        <v>50000</v>
      </c>
      <c r="C57" s="30">
        <v>50000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66</v>
      </c>
      <c r="B58" s="30">
        <v>50000</v>
      </c>
      <c r="C58" s="30">
        <v>50000</v>
      </c>
      <c r="D58" s="30">
        <v>0</v>
      </c>
      <c r="E58" s="30">
        <v>0</v>
      </c>
      <c r="F58" s="30">
        <v>0</v>
      </c>
      <c r="G58" s="30">
        <v>0</v>
      </c>
      <c r="H58" s="30">
        <v>0</v>
      </c>
      <c r="I58" s="30">
        <v>0</v>
      </c>
      <c r="J58" s="30">
        <v>0</v>
      </c>
      <c r="K58" s="30">
        <v>0</v>
      </c>
      <c r="L58" s="30">
        <v>0</v>
      </c>
      <c r="M58" s="30">
        <v>0</v>
      </c>
      <c r="N58" s="30">
        <v>0</v>
      </c>
      <c r="O58" s="30">
        <v>0</v>
      </c>
      <c r="P58" s="30">
        <f t="shared" si="20"/>
        <v>0</v>
      </c>
    </row>
    <row r="59" spans="1:16" ht="10.9" customHeight="1" x14ac:dyDescent="0.2">
      <c r="A59" s="9" t="s">
        <v>67</v>
      </c>
      <c r="B59" s="30">
        <v>100800000</v>
      </c>
      <c r="C59" s="30">
        <v>17750000</v>
      </c>
      <c r="D59" s="30">
        <v>0</v>
      </c>
      <c r="E59" s="30">
        <v>0</v>
      </c>
      <c r="F59" s="30">
        <v>0</v>
      </c>
      <c r="G59" s="30">
        <v>0</v>
      </c>
      <c r="H59" s="30">
        <v>0</v>
      </c>
      <c r="I59" s="30">
        <v>0</v>
      </c>
      <c r="J59" s="30">
        <v>0</v>
      </c>
      <c r="K59" s="30">
        <v>0</v>
      </c>
      <c r="L59" s="30">
        <v>0</v>
      </c>
      <c r="M59" s="30">
        <v>0</v>
      </c>
      <c r="N59" s="30">
        <v>0</v>
      </c>
      <c r="O59" s="30">
        <v>0</v>
      </c>
      <c r="P59" s="30">
        <f t="shared" si="20"/>
        <v>0</v>
      </c>
    </row>
    <row r="60" spans="1:16" ht="10.9" customHeight="1" x14ac:dyDescent="0.2">
      <c r="A60" s="9" t="s">
        <v>68</v>
      </c>
      <c r="B60" s="30">
        <v>100000</v>
      </c>
      <c r="C60" s="30">
        <v>100000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71</v>
      </c>
      <c r="B63" s="30">
        <v>100000</v>
      </c>
      <c r="C63" s="30">
        <v>100000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5000000</v>
      </c>
      <c r="C64" s="28">
        <f t="shared" si="21"/>
        <v>18919000</v>
      </c>
      <c r="D64" s="28">
        <f t="shared" ref="D64:N64" si="22">D65+D66+D67+D68</f>
        <v>0</v>
      </c>
      <c r="E64" s="28">
        <f t="shared" si="22"/>
        <v>0</v>
      </c>
      <c r="F64" s="28">
        <f t="shared" si="22"/>
        <v>0</v>
      </c>
      <c r="G64" s="28">
        <f t="shared" si="22"/>
        <v>0</v>
      </c>
      <c r="H64" s="28">
        <f t="shared" si="22"/>
        <v>0</v>
      </c>
      <c r="I64" s="28">
        <f t="shared" si="22"/>
        <v>0</v>
      </c>
      <c r="J64" s="28">
        <f t="shared" si="22"/>
        <v>0</v>
      </c>
      <c r="K64" s="28">
        <f t="shared" si="22"/>
        <v>0</v>
      </c>
      <c r="L64" s="28">
        <f t="shared" si="22"/>
        <v>0</v>
      </c>
      <c r="M64" s="28">
        <f t="shared" si="22"/>
        <v>0</v>
      </c>
      <c r="N64" s="28">
        <f t="shared" si="22"/>
        <v>0</v>
      </c>
      <c r="O64" s="28">
        <f t="shared" ref="O64:P64" si="23">O65+O66+O67+O68</f>
        <v>0</v>
      </c>
      <c r="P64" s="28">
        <f t="shared" si="23"/>
        <v>0</v>
      </c>
    </row>
    <row r="65" spans="1:16" x14ac:dyDescent="0.2">
      <c r="A65" s="7" t="s">
        <v>73</v>
      </c>
      <c r="B65" s="30">
        <v>3000000</v>
      </c>
      <c r="C65" s="30">
        <v>16919000</v>
      </c>
      <c r="D65" s="30">
        <v>0</v>
      </c>
      <c r="E65" s="30">
        <v>0</v>
      </c>
      <c r="F65" s="30">
        <v>0</v>
      </c>
      <c r="G65" s="30">
        <v>0</v>
      </c>
      <c r="H65" s="30">
        <v>0</v>
      </c>
      <c r="I65" s="30">
        <v>0</v>
      </c>
      <c r="J65" s="30">
        <v>0</v>
      </c>
      <c r="K65" s="30">
        <v>0</v>
      </c>
      <c r="L65" s="30">
        <v>0</v>
      </c>
      <c r="M65" s="30">
        <v>0</v>
      </c>
      <c r="N65" s="30">
        <v>0</v>
      </c>
      <c r="O65" s="30">
        <v>0</v>
      </c>
      <c r="P65" s="30">
        <f t="shared" si="13"/>
        <v>0</v>
      </c>
    </row>
    <row r="66" spans="1:16" x14ac:dyDescent="0.2">
      <c r="A66" s="7" t="s">
        <v>74</v>
      </c>
      <c r="B66" s="30">
        <v>2000000</v>
      </c>
      <c r="C66" s="30">
        <v>2000000</v>
      </c>
      <c r="D66" s="30">
        <v>0</v>
      </c>
      <c r="E66" s="30">
        <v>0</v>
      </c>
      <c r="F66" s="30">
        <v>0</v>
      </c>
      <c r="G66" s="30">
        <v>0</v>
      </c>
      <c r="H66" s="30">
        <v>0</v>
      </c>
      <c r="I66" s="30">
        <v>0</v>
      </c>
      <c r="J66" s="30">
        <v>0</v>
      </c>
      <c r="K66" s="30">
        <v>0</v>
      </c>
      <c r="L66" s="30">
        <v>0</v>
      </c>
      <c r="M66" s="30">
        <v>0</v>
      </c>
      <c r="N66" s="30">
        <v>0</v>
      </c>
      <c r="O66" s="30">
        <v>0</v>
      </c>
      <c r="P66" s="30">
        <f t="shared" si="13"/>
        <v>0</v>
      </c>
    </row>
    <row r="67" spans="1:16"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9.5"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16.5"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2798906675</v>
      </c>
      <c r="D85" s="17">
        <f t="shared" ref="D85:N85" si="41">D12+D18+D28+D38+D47+D54+D64</f>
        <v>124468898.16999999</v>
      </c>
      <c r="E85" s="17">
        <f t="shared" si="41"/>
        <v>0</v>
      </c>
      <c r="F85" s="17">
        <f t="shared" si="41"/>
        <v>0</v>
      </c>
      <c r="G85" s="17">
        <f t="shared" si="41"/>
        <v>0</v>
      </c>
      <c r="H85" s="17">
        <f t="shared" si="41"/>
        <v>0</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124468898.16999999</v>
      </c>
      <c r="Q85" s="38"/>
      <c r="R85" s="36"/>
    </row>
    <row r="86" spans="1:18" x14ac:dyDescent="0.2">
      <c r="A86" s="40" t="s">
        <v>102</v>
      </c>
      <c r="B86" s="15"/>
      <c r="C86" s="15"/>
      <c r="D86" s="25"/>
      <c r="E86" s="25"/>
      <c r="F86" s="25"/>
      <c r="G86" s="25"/>
      <c r="H86" s="25"/>
      <c r="I86" s="25"/>
      <c r="J86" s="25"/>
      <c r="K86" s="6"/>
      <c r="L86" s="6"/>
      <c r="M86" s="6"/>
      <c r="N86" s="11"/>
      <c r="O86" s="11"/>
      <c r="P86" s="11"/>
    </row>
    <row r="87" spans="1:18" ht="12" customHeight="1" x14ac:dyDescent="0.2">
      <c r="A87" s="50" t="s">
        <v>97</v>
      </c>
      <c r="B87" s="50"/>
      <c r="C87" s="50"/>
      <c r="D87" s="50"/>
      <c r="E87" s="50"/>
      <c r="F87" s="50"/>
      <c r="G87" s="50"/>
      <c r="H87" s="50"/>
      <c r="I87" s="50"/>
      <c r="J87" s="50"/>
      <c r="K87" s="11"/>
      <c r="L87" s="11"/>
      <c r="M87" s="11"/>
      <c r="N87" s="11"/>
      <c r="O87" s="11"/>
      <c r="P87" s="11"/>
    </row>
    <row r="88" spans="1:18" ht="14.25" customHeight="1" x14ac:dyDescent="0.2">
      <c r="A88" s="57" t="s">
        <v>98</v>
      </c>
      <c r="B88" s="57"/>
      <c r="C88" s="57"/>
      <c r="D88" s="57"/>
      <c r="E88" s="57"/>
      <c r="F88" s="57"/>
      <c r="G88" s="57"/>
      <c r="H88" s="57"/>
      <c r="I88" s="57"/>
      <c r="J88" s="57"/>
      <c r="K88" s="11"/>
      <c r="L88" s="11"/>
      <c r="M88" s="11"/>
      <c r="N88" s="11"/>
      <c r="O88" s="11"/>
      <c r="P88" s="11"/>
    </row>
    <row r="89" spans="1:18" ht="27" customHeight="1" x14ac:dyDescent="0.2">
      <c r="A89" s="50" t="s">
        <v>99</v>
      </c>
      <c r="B89" s="50"/>
      <c r="C89" s="50"/>
      <c r="D89" s="50"/>
      <c r="E89" s="50"/>
      <c r="F89" s="50"/>
      <c r="G89" s="50"/>
      <c r="H89" s="50"/>
      <c r="I89" s="50"/>
      <c r="J89" s="50"/>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48" t="s">
        <v>100</v>
      </c>
      <c r="O91" s="48"/>
      <c r="P91" s="48"/>
    </row>
    <row r="92" spans="1:18" ht="15" x14ac:dyDescent="0.2">
      <c r="A92" s="20" t="s">
        <v>94</v>
      </c>
      <c r="B92" s="18"/>
      <c r="C92" s="18"/>
      <c r="D92" s="18"/>
      <c r="E92" s="18"/>
      <c r="F92" s="18"/>
      <c r="G92" s="18"/>
      <c r="H92" s="18"/>
      <c r="I92" s="18"/>
      <c r="J92" s="18"/>
      <c r="K92" s="18"/>
      <c r="L92" s="18"/>
      <c r="M92" s="18"/>
      <c r="N92" s="49" t="s">
        <v>95</v>
      </c>
      <c r="O92" s="49"/>
      <c r="P92" s="49"/>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50"/>
  <sheetViews>
    <sheetView topLeftCell="A25" zoomScaleNormal="100" workbookViewId="0">
      <selection activeCell="F13" sqref="F13"/>
    </sheetView>
  </sheetViews>
  <sheetFormatPr baseColWidth="10" defaultColWidth="8.83203125" defaultRowHeight="12.75" x14ac:dyDescent="0.2"/>
  <cols>
    <col min="1" max="1" width="11.1640625" style="67" customWidth="1"/>
    <col min="2" max="2" width="7.6640625" style="69" customWidth="1"/>
    <col min="3" max="3" width="22.83203125" style="65" customWidth="1"/>
    <col min="4" max="4" width="59.1640625" style="37" customWidth="1"/>
    <col min="5" max="5" width="17.6640625" style="72" customWidth="1"/>
    <col min="6" max="6" width="39.33203125" style="33" customWidth="1"/>
    <col min="7" max="16384" width="8.83203125" style="33"/>
  </cols>
  <sheetData>
    <row r="7" spans="1:11" ht="15.6" customHeight="1" x14ac:dyDescent="0.2">
      <c r="A7" s="59" t="s">
        <v>0</v>
      </c>
      <c r="B7" s="60"/>
      <c r="C7" s="60"/>
      <c r="D7" s="60"/>
      <c r="E7" s="60"/>
      <c r="F7" s="34"/>
      <c r="G7" s="34"/>
      <c r="H7" s="34"/>
      <c r="I7" s="34"/>
      <c r="J7" s="34"/>
      <c r="K7" s="34"/>
    </row>
    <row r="8" spans="1:11" ht="15.6" customHeight="1" x14ac:dyDescent="0.2">
      <c r="A8" s="59" t="s">
        <v>182</v>
      </c>
      <c r="B8" s="60"/>
      <c r="C8" s="60"/>
      <c r="D8" s="60"/>
      <c r="E8" s="60"/>
      <c r="F8" s="35"/>
      <c r="G8" s="35"/>
      <c r="H8" s="35"/>
      <c r="I8" s="35"/>
      <c r="J8" s="35"/>
      <c r="K8" s="35"/>
    </row>
    <row r="9" spans="1:11" ht="21" x14ac:dyDescent="0.2">
      <c r="A9" s="59" t="s">
        <v>180</v>
      </c>
      <c r="B9" s="60"/>
      <c r="C9" s="60"/>
      <c r="D9" s="60"/>
      <c r="E9" s="60"/>
    </row>
    <row r="10" spans="1:11" ht="15.6" customHeight="1" x14ac:dyDescent="0.2">
      <c r="A10" s="59" t="s">
        <v>103</v>
      </c>
      <c r="B10" s="60"/>
      <c r="C10" s="60"/>
      <c r="D10" s="60"/>
      <c r="E10" s="60"/>
    </row>
    <row r="11" spans="1:11" ht="34.15" customHeight="1" x14ac:dyDescent="0.2">
      <c r="A11" s="63" t="s">
        <v>104</v>
      </c>
      <c r="B11" s="61" t="s">
        <v>105</v>
      </c>
      <c r="C11" s="61" t="s">
        <v>106</v>
      </c>
      <c r="D11" s="61" t="s">
        <v>107</v>
      </c>
      <c r="E11" s="64" t="s">
        <v>108</v>
      </c>
    </row>
    <row r="12" spans="1:11" ht="76.5" x14ac:dyDescent="0.2">
      <c r="A12" s="66" t="s">
        <v>130</v>
      </c>
      <c r="B12" s="68">
        <v>8</v>
      </c>
      <c r="C12" s="62" t="s">
        <v>123</v>
      </c>
      <c r="D12" s="62" t="s">
        <v>131</v>
      </c>
      <c r="E12" s="70">
        <v>66193</v>
      </c>
    </row>
    <row r="13" spans="1:11" ht="76.5" x14ac:dyDescent="0.2">
      <c r="A13" s="66" t="s">
        <v>130</v>
      </c>
      <c r="B13" s="68">
        <v>9</v>
      </c>
      <c r="C13" s="62" t="s">
        <v>122</v>
      </c>
      <c r="D13" s="62" t="s">
        <v>132</v>
      </c>
      <c r="E13" s="70">
        <v>36806.230000000003</v>
      </c>
    </row>
    <row r="14" spans="1:11" ht="53.45" customHeight="1" x14ac:dyDescent="0.2">
      <c r="A14" s="66" t="s">
        <v>130</v>
      </c>
      <c r="B14" s="68">
        <v>13</v>
      </c>
      <c r="C14" s="62" t="s">
        <v>133</v>
      </c>
      <c r="D14" s="62" t="s">
        <v>134</v>
      </c>
      <c r="E14" s="70">
        <v>3373082.14</v>
      </c>
    </row>
    <row r="15" spans="1:11" ht="64.900000000000006" customHeight="1" x14ac:dyDescent="0.2">
      <c r="A15" s="66" t="s">
        <v>130</v>
      </c>
      <c r="B15" s="68">
        <v>15</v>
      </c>
      <c r="C15" s="62" t="s">
        <v>113</v>
      </c>
      <c r="D15" s="62" t="s">
        <v>135</v>
      </c>
      <c r="E15" s="70">
        <v>57390.400000000001</v>
      </c>
    </row>
    <row r="16" spans="1:11" ht="31.15" customHeight="1" x14ac:dyDescent="0.2">
      <c r="A16" s="66" t="s">
        <v>130</v>
      </c>
      <c r="B16" s="68">
        <v>17</v>
      </c>
      <c r="C16" s="62" t="s">
        <v>112</v>
      </c>
      <c r="D16" s="62" t="s">
        <v>136</v>
      </c>
      <c r="E16" s="70">
        <v>385862.66</v>
      </c>
    </row>
    <row r="17" spans="1:5" ht="61.15" customHeight="1" x14ac:dyDescent="0.2">
      <c r="A17" s="66" t="s">
        <v>137</v>
      </c>
      <c r="B17" s="68">
        <v>28</v>
      </c>
      <c r="C17" s="62" t="s">
        <v>122</v>
      </c>
      <c r="D17" s="62" t="s">
        <v>138</v>
      </c>
      <c r="E17" s="70">
        <v>19387.939999999999</v>
      </c>
    </row>
    <row r="18" spans="1:5" ht="67.900000000000006" customHeight="1" x14ac:dyDescent="0.2">
      <c r="A18" s="66" t="s">
        <v>137</v>
      </c>
      <c r="B18" s="68">
        <v>30</v>
      </c>
      <c r="C18" s="62" t="s">
        <v>117</v>
      </c>
      <c r="D18" s="62" t="s">
        <v>139</v>
      </c>
      <c r="E18" s="70">
        <v>1701844.36</v>
      </c>
    </row>
    <row r="19" spans="1:5" ht="57.6" customHeight="1" x14ac:dyDescent="0.2">
      <c r="A19" s="66" t="s">
        <v>137</v>
      </c>
      <c r="B19" s="68">
        <v>35</v>
      </c>
      <c r="C19" s="62" t="s">
        <v>119</v>
      </c>
      <c r="D19" s="62" t="s">
        <v>140</v>
      </c>
      <c r="E19" s="70">
        <v>1328965.7</v>
      </c>
    </row>
    <row r="20" spans="1:5" ht="57.6" customHeight="1" x14ac:dyDescent="0.2">
      <c r="A20" s="66" t="s">
        <v>137</v>
      </c>
      <c r="B20" s="68">
        <v>39</v>
      </c>
      <c r="C20" s="62" t="s">
        <v>116</v>
      </c>
      <c r="D20" s="62" t="s">
        <v>181</v>
      </c>
      <c r="E20" s="70">
        <v>32570</v>
      </c>
    </row>
    <row r="21" spans="1:5" ht="61.9" customHeight="1" x14ac:dyDescent="0.2">
      <c r="A21" s="66" t="s">
        <v>137</v>
      </c>
      <c r="B21" s="68">
        <v>40</v>
      </c>
      <c r="C21" s="62" t="s">
        <v>115</v>
      </c>
      <c r="D21" s="62" t="s">
        <v>141</v>
      </c>
      <c r="E21" s="70">
        <v>84096</v>
      </c>
    </row>
    <row r="22" spans="1:5" ht="51" customHeight="1" x14ac:dyDescent="0.2">
      <c r="A22" s="66" t="s">
        <v>142</v>
      </c>
      <c r="B22" s="68">
        <v>52</v>
      </c>
      <c r="C22" s="62" t="s">
        <v>114</v>
      </c>
      <c r="D22" s="62" t="s">
        <v>143</v>
      </c>
      <c r="E22" s="70">
        <v>24273050.920000002</v>
      </c>
    </row>
    <row r="23" spans="1:5" ht="34.9" customHeight="1" x14ac:dyDescent="0.2">
      <c r="A23" s="66" t="s">
        <v>142</v>
      </c>
      <c r="B23" s="68">
        <v>57</v>
      </c>
      <c r="C23" s="62" t="s">
        <v>144</v>
      </c>
      <c r="D23" s="62" t="s">
        <v>145</v>
      </c>
      <c r="E23" s="70">
        <v>345260.78</v>
      </c>
    </row>
    <row r="24" spans="1:5" ht="28.9" customHeight="1" x14ac:dyDescent="0.2">
      <c r="A24" s="66" t="s">
        <v>142</v>
      </c>
      <c r="B24" s="68">
        <v>59</v>
      </c>
      <c r="C24" s="62" t="s">
        <v>144</v>
      </c>
      <c r="D24" s="62" t="s">
        <v>146</v>
      </c>
      <c r="E24" s="70">
        <v>582214.5</v>
      </c>
    </row>
    <row r="25" spans="1:5" ht="25.9" customHeight="1" x14ac:dyDescent="0.2">
      <c r="A25" s="66" t="s">
        <v>142</v>
      </c>
      <c r="B25" s="68">
        <v>61</v>
      </c>
      <c r="C25" s="62" t="s">
        <v>144</v>
      </c>
      <c r="D25" s="62" t="s">
        <v>147</v>
      </c>
      <c r="E25" s="70">
        <v>3654678.6</v>
      </c>
    </row>
    <row r="26" spans="1:5" ht="25.9" customHeight="1" x14ac:dyDescent="0.2">
      <c r="A26" s="66" t="s">
        <v>142</v>
      </c>
      <c r="B26" s="68">
        <v>63</v>
      </c>
      <c r="C26" s="62" t="s">
        <v>144</v>
      </c>
      <c r="D26" s="62" t="s">
        <v>148</v>
      </c>
      <c r="E26" s="70">
        <v>386221.5</v>
      </c>
    </row>
    <row r="27" spans="1:5" ht="31.15" customHeight="1" x14ac:dyDescent="0.2">
      <c r="A27" s="66" t="s">
        <v>142</v>
      </c>
      <c r="B27" s="68">
        <v>65</v>
      </c>
      <c r="C27" s="62" t="s">
        <v>144</v>
      </c>
      <c r="D27" s="62" t="s">
        <v>149</v>
      </c>
      <c r="E27" s="70">
        <v>19034940.319999997</v>
      </c>
    </row>
    <row r="28" spans="1:5" ht="25.9" customHeight="1" x14ac:dyDescent="0.2">
      <c r="A28" s="66" t="s">
        <v>142</v>
      </c>
      <c r="B28" s="68">
        <v>69</v>
      </c>
      <c r="C28" s="62" t="s">
        <v>144</v>
      </c>
      <c r="D28" s="62" t="s">
        <v>150</v>
      </c>
      <c r="E28" s="70">
        <v>23801810.550000001</v>
      </c>
    </row>
    <row r="29" spans="1:5" ht="24" customHeight="1" x14ac:dyDescent="0.2">
      <c r="A29" s="66" t="s">
        <v>142</v>
      </c>
      <c r="B29" s="68">
        <v>71</v>
      </c>
      <c r="C29" s="62" t="s">
        <v>144</v>
      </c>
      <c r="D29" s="62" t="s">
        <v>151</v>
      </c>
      <c r="E29" s="70">
        <v>155641.5</v>
      </c>
    </row>
    <row r="30" spans="1:5" ht="21" customHeight="1" x14ac:dyDescent="0.2">
      <c r="A30" s="66" t="s">
        <v>152</v>
      </c>
      <c r="B30" s="68">
        <v>73</v>
      </c>
      <c r="C30" s="62" t="s">
        <v>0</v>
      </c>
      <c r="D30" s="62" t="s">
        <v>153</v>
      </c>
      <c r="E30" s="70">
        <v>25000</v>
      </c>
    </row>
    <row r="31" spans="1:5" ht="23.45" customHeight="1" x14ac:dyDescent="0.2">
      <c r="A31" s="66" t="s">
        <v>152</v>
      </c>
      <c r="B31" s="68">
        <v>75</v>
      </c>
      <c r="C31" s="62" t="s">
        <v>0</v>
      </c>
      <c r="D31" s="62" t="s">
        <v>154</v>
      </c>
      <c r="E31" s="70">
        <v>244000</v>
      </c>
    </row>
    <row r="32" spans="1:5" ht="23.45" customHeight="1" x14ac:dyDescent="0.2">
      <c r="A32" s="66" t="s">
        <v>152</v>
      </c>
      <c r="B32" s="68">
        <v>77</v>
      </c>
      <c r="C32" s="62" t="s">
        <v>0</v>
      </c>
      <c r="D32" s="62" t="s">
        <v>155</v>
      </c>
      <c r="E32" s="70">
        <v>1000830.65</v>
      </c>
    </row>
    <row r="33" spans="1:5" ht="23.45" customHeight="1" x14ac:dyDescent="0.2">
      <c r="A33" s="66" t="s">
        <v>152</v>
      </c>
      <c r="B33" s="68">
        <v>79</v>
      </c>
      <c r="C33" s="62" t="s">
        <v>144</v>
      </c>
      <c r="D33" s="62" t="s">
        <v>156</v>
      </c>
      <c r="E33" s="70">
        <v>127667.03</v>
      </c>
    </row>
    <row r="34" spans="1:5" ht="23.45" customHeight="1" x14ac:dyDescent="0.2">
      <c r="A34" s="66" t="s">
        <v>152</v>
      </c>
      <c r="B34" s="68">
        <v>82</v>
      </c>
      <c r="C34" s="62" t="s">
        <v>0</v>
      </c>
      <c r="D34" s="62" t="s">
        <v>157</v>
      </c>
      <c r="E34" s="70">
        <v>2264000</v>
      </c>
    </row>
    <row r="35" spans="1:5" ht="49.9" customHeight="1" x14ac:dyDescent="0.2">
      <c r="A35" s="66" t="s">
        <v>152</v>
      </c>
      <c r="B35" s="68">
        <v>85</v>
      </c>
      <c r="C35" s="62" t="s">
        <v>158</v>
      </c>
      <c r="D35" s="62" t="s">
        <v>159</v>
      </c>
      <c r="E35" s="70">
        <v>22028</v>
      </c>
    </row>
    <row r="36" spans="1:5" ht="64.900000000000006" customHeight="1" x14ac:dyDescent="0.2">
      <c r="A36" s="66" t="s">
        <v>152</v>
      </c>
      <c r="B36" s="68">
        <v>87</v>
      </c>
      <c r="C36" s="62" t="s">
        <v>109</v>
      </c>
      <c r="D36" s="62" t="s">
        <v>160</v>
      </c>
      <c r="E36" s="70">
        <v>100000</v>
      </c>
    </row>
    <row r="37" spans="1:5" ht="50.45" customHeight="1" x14ac:dyDescent="0.2">
      <c r="A37" s="66" t="s">
        <v>152</v>
      </c>
      <c r="B37" s="68">
        <v>88</v>
      </c>
      <c r="C37" s="62" t="s">
        <v>118</v>
      </c>
      <c r="D37" s="62" t="s">
        <v>161</v>
      </c>
      <c r="E37" s="70">
        <v>11367415.779999999</v>
      </c>
    </row>
    <row r="38" spans="1:5" ht="76.150000000000006" customHeight="1" x14ac:dyDescent="0.2">
      <c r="A38" s="66" t="s">
        <v>152</v>
      </c>
      <c r="B38" s="68">
        <v>91</v>
      </c>
      <c r="C38" s="62" t="s">
        <v>121</v>
      </c>
      <c r="D38" s="62" t="s">
        <v>162</v>
      </c>
      <c r="E38" s="70">
        <v>13272260</v>
      </c>
    </row>
    <row r="39" spans="1:5" ht="51.6" customHeight="1" x14ac:dyDescent="0.2">
      <c r="A39" s="66" t="s">
        <v>152</v>
      </c>
      <c r="B39" s="68">
        <v>92</v>
      </c>
      <c r="C39" s="62" t="s">
        <v>163</v>
      </c>
      <c r="D39" s="62" t="s">
        <v>164</v>
      </c>
      <c r="E39" s="70">
        <v>76300</v>
      </c>
    </row>
    <row r="40" spans="1:5" ht="60" customHeight="1" x14ac:dyDescent="0.2">
      <c r="A40" s="66" t="s">
        <v>152</v>
      </c>
      <c r="B40" s="68">
        <v>94</v>
      </c>
      <c r="C40" s="62" t="s">
        <v>109</v>
      </c>
      <c r="D40" s="62" t="s">
        <v>165</v>
      </c>
      <c r="E40" s="70">
        <v>250000</v>
      </c>
    </row>
    <row r="41" spans="1:5" ht="72.599999999999994" customHeight="1" x14ac:dyDescent="0.2">
      <c r="A41" s="66" t="s">
        <v>166</v>
      </c>
      <c r="B41" s="68">
        <v>97</v>
      </c>
      <c r="C41" s="62" t="s">
        <v>126</v>
      </c>
      <c r="D41" s="62" t="s">
        <v>167</v>
      </c>
      <c r="E41" s="70">
        <v>1500</v>
      </c>
    </row>
    <row r="42" spans="1:5" ht="59.45" customHeight="1" x14ac:dyDescent="0.2">
      <c r="A42" s="66" t="s">
        <v>166</v>
      </c>
      <c r="B42" s="68">
        <v>101</v>
      </c>
      <c r="C42" s="62" t="s">
        <v>111</v>
      </c>
      <c r="D42" s="62" t="s">
        <v>168</v>
      </c>
      <c r="E42" s="70">
        <v>81078</v>
      </c>
    </row>
    <row r="43" spans="1:5" ht="51" customHeight="1" x14ac:dyDescent="0.2">
      <c r="A43" s="66" t="s">
        <v>166</v>
      </c>
      <c r="B43" s="68">
        <v>105</v>
      </c>
      <c r="C43" s="62" t="s">
        <v>169</v>
      </c>
      <c r="D43" s="62" t="s">
        <v>170</v>
      </c>
      <c r="E43" s="70">
        <v>787589.94</v>
      </c>
    </row>
    <row r="44" spans="1:5" ht="45" customHeight="1" x14ac:dyDescent="0.2">
      <c r="A44" s="66" t="s">
        <v>171</v>
      </c>
      <c r="B44" s="68">
        <v>107</v>
      </c>
      <c r="C44" s="62" t="s">
        <v>127</v>
      </c>
      <c r="D44" s="62" t="s">
        <v>172</v>
      </c>
      <c r="E44" s="70">
        <v>22027</v>
      </c>
    </row>
    <row r="45" spans="1:5" ht="43.9" customHeight="1" x14ac:dyDescent="0.2">
      <c r="A45" s="66" t="s">
        <v>171</v>
      </c>
      <c r="B45" s="68">
        <v>109</v>
      </c>
      <c r="C45" s="62" t="s">
        <v>144</v>
      </c>
      <c r="D45" s="62" t="s">
        <v>173</v>
      </c>
      <c r="E45" s="70">
        <v>10710778.289999999</v>
      </c>
    </row>
    <row r="46" spans="1:5" ht="60" customHeight="1" x14ac:dyDescent="0.2">
      <c r="A46" s="66" t="s">
        <v>174</v>
      </c>
      <c r="B46" s="68">
        <v>142</v>
      </c>
      <c r="C46" s="62" t="s">
        <v>175</v>
      </c>
      <c r="D46" s="62" t="s">
        <v>176</v>
      </c>
      <c r="E46" s="70">
        <v>93561.02</v>
      </c>
    </row>
    <row r="47" spans="1:5" ht="57" customHeight="1" x14ac:dyDescent="0.2">
      <c r="A47" s="66" t="s">
        <v>174</v>
      </c>
      <c r="B47" s="68">
        <v>145</v>
      </c>
      <c r="C47" s="62" t="s">
        <v>110</v>
      </c>
      <c r="D47" s="62" t="s">
        <v>177</v>
      </c>
      <c r="E47" s="70">
        <v>2759167</v>
      </c>
    </row>
    <row r="48" spans="1:5" ht="76.150000000000006" customHeight="1" x14ac:dyDescent="0.2">
      <c r="A48" s="66" t="s">
        <v>174</v>
      </c>
      <c r="B48" s="68">
        <v>153</v>
      </c>
      <c r="C48" s="62" t="s">
        <v>124</v>
      </c>
      <c r="D48" s="62" t="s">
        <v>178</v>
      </c>
      <c r="E48" s="70">
        <v>1868678.39</v>
      </c>
    </row>
    <row r="49" spans="1:8" ht="66" customHeight="1" x14ac:dyDescent="0.2">
      <c r="A49" s="66" t="s">
        <v>174</v>
      </c>
      <c r="B49" s="68">
        <v>157</v>
      </c>
      <c r="C49" s="62" t="s">
        <v>125</v>
      </c>
      <c r="D49" s="62" t="s">
        <v>179</v>
      </c>
      <c r="E49" s="70">
        <v>74999.97</v>
      </c>
    </row>
    <row r="50" spans="1:8" ht="24" customHeight="1" x14ac:dyDescent="0.25">
      <c r="A50" s="58" t="s">
        <v>120</v>
      </c>
      <c r="B50" s="58"/>
      <c r="C50" s="58"/>
      <c r="D50" s="58"/>
      <c r="E50" s="71">
        <f>SUM(E12:E49)</f>
        <v>124468898.16999999</v>
      </c>
      <c r="F50" s="41"/>
      <c r="H50" s="39"/>
    </row>
  </sheetData>
  <mergeCells count="5">
    <mergeCell ref="A50:D50"/>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2024-02-02T14:18:42Z</cp:lastPrinted>
  <dcterms:created xsi:type="dcterms:W3CDTF">2022-09-16T14:51:44Z</dcterms:created>
  <dcterms:modified xsi:type="dcterms:W3CDTF">2024-02-05T13:50:47Z</dcterms:modified>
</cp:coreProperties>
</file>