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Marzo\Presupuesto\"/>
    </mc:Choice>
  </mc:AlternateContent>
  <xr:revisionPtr revIDLastSave="0" documentId="13_ncr:1_{762ADB34-33B7-4DA3-93C5-E1184AF71AD1}"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lib.'!$A$11:$E$85</definedName>
    <definedName name="_xlnm.Print_Area" localSheetId="0">'0001'!$A$1:$P$92</definedName>
    <definedName name="_xlnm.Print_Area" localSheetId="1">'listado de los lib.'!$A$1:$E$99</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5" i="3" l="1"/>
  <c r="P13" i="2" l="1"/>
  <c r="C84" i="2" l="1"/>
  <c r="C83" i="2" s="1"/>
  <c r="B84" i="2"/>
  <c r="B83" i="2" s="1"/>
  <c r="C82" i="2"/>
  <c r="B82" i="2"/>
  <c r="C81" i="2"/>
  <c r="B81" i="2"/>
  <c r="C79" i="2"/>
  <c r="B79" i="2"/>
  <c r="C78" i="2"/>
  <c r="B78" i="2"/>
  <c r="C75" i="2"/>
  <c r="B75" i="2"/>
  <c r="C74" i="2"/>
  <c r="B74" i="2"/>
  <c r="C73" i="2"/>
  <c r="B73" i="2"/>
  <c r="C71" i="2"/>
  <c r="B71" i="2"/>
  <c r="C70" i="2"/>
  <c r="B70" i="2"/>
  <c r="B18" i="2"/>
  <c r="C12"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D12" i="2"/>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<sst xmlns="http://schemas.openxmlformats.org/spreadsheetml/2006/main" count="312" uniqueCount="239">
  <si>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</si>
  <si>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</si>
  <si>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</si>
  <si>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</si>
  <si>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</si>
  <si>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</si>
  <si>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</si>
  <si>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</si>
  <si>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</si>
  <si>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</si>
  <si>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</si>
  <si>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</si>
  <si>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</si>
  <si>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</si>
  <si>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</si>
  <si>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</si>
  <si>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</si>
  <si>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</si>
  <si>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</si>
  <si>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</si>
  <si>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</si>
  <si>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</si>
  <si>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</si>
  <si>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</si>
  <si>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</si>
  <si>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</si>
  <si>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</si>
  <si>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</si>
  <si>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</si>
  <si>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</si>
  <si>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</si>
  <si>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</si>
  <si>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</si>
  <si>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</si>
  <si>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</si>
  <si>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</si>
  <si>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</si>
  <si>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</si>
  <si>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</si>
  <si>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</si>
  <si>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</si>
  <si>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</si>
  <si>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</si>
  <si>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</si>
  <si>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</si>
  <si>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</si>
  <si>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</si>
  <si>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</si>
  <si>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</si>
  <si>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</si>
  <si>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</si>
  <si>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</si>
  <si>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</si>
  <si>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</si>
  <si>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</si>
  <si>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</si>
  <si>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</si>
  <si>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</si>
  <si>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</si>
  <si>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</si>
  <si>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</si>
  <si>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</si>
  <si>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</si>
  <si>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</si>
  <si>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</si>
  <si>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</si>
  <si>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</si>
  <si>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</si>
  <si>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</si>
  <si>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</si>
  <si>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</si>
  <si>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</si>
  <si>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</si>
  <si>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</si>
  <si>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</si>
  <si>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</si>
  <si>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</si>
  <si>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</si>
  <si>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</si>
  <si>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</si>
  <si>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</si>
  <si>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</si>
  <si>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</si>
  <si>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</si>
  <si>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</si>
  <si>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</si>
  <si>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</si>
  <si>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</si>
  <si>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</si>
  <si>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</si>
  <si>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</si>
  <si>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</si>
  <si>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</si>
  <si>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</si>
  <si>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</si>
  <si>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</si>
  <si>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</si>
  <si>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</si>
  <si>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</si>
  <si>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</si>
  <si>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</si>
  <si>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</si>
  <si>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</si>
  <si>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</si>
  <si>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Fecha</t>
  </si>
  <si>
    <t>LIB.</t>
  </si>
  <si>
    <t xml:space="preserve">Beneficiario </t>
  </si>
  <si>
    <t xml:space="preserve">Descripcion </t>
  </si>
  <si>
    <t>Monto</t>
  </si>
  <si>
    <t>INSTITUTO DUARTIANO</t>
  </si>
  <si>
    <t>AYUNTAMIENTO DEL DISTRITO NACIONAL</t>
  </si>
  <si>
    <t>CORPORACION DEL ACUEDUCTO Y ALCANTARILLADO DE SANTO DOMINGO</t>
  </si>
  <si>
    <t>CORPORACION DE ACUEDUCTO Y ALCANTARILLADO DE SANTIAGO</t>
  </si>
  <si>
    <t>AYUNTAMIENTO DEL MUNICIPIO DE SANTIAGO</t>
  </si>
  <si>
    <t>COMPANIA DOMINICANA DE TELEFONOS C POR A</t>
  </si>
  <si>
    <t>EDENORTE DOMINICANA S A</t>
  </si>
  <si>
    <t>TOTAL</t>
  </si>
  <si>
    <t>INST NAC DE AGUAS POTABLES Y ALCATARILLADOS</t>
  </si>
  <si>
    <t>BANDA DE MUSICA DE DUVERGE</t>
  </si>
  <si>
    <t>Año 2024</t>
  </si>
  <si>
    <t>EMPRESA DISTRIBUIDORA DE ELECTRICIDAD DEL ESTE S A</t>
  </si>
  <si>
    <t>BANDA MUNICIPAL DE MUSICA DE BANI</t>
  </si>
  <si>
    <t>BANDA DE MUSICA MUNICIPAL BY LUIS ANTONIO BELTRE</t>
  </si>
  <si>
    <t>HUMANO SEGUROS S A</t>
  </si>
  <si>
    <t>JARDIN ILUSIONES S A</t>
  </si>
  <si>
    <t>PAGO SEGURO DE SALUD COMPLEMENTARIO DE LOS EMPLEADOS DEL MINISTERIO DE CULTURA, CORRESPONDIENTE AL MES DE FEBRERO 2024, SEGUN ANEXOS.</t>
  </si>
  <si>
    <t>P/VIATICO DENTRO DEL PAIS FEB. 2024-P13</t>
  </si>
  <si>
    <t>En RD$457,837,031.85</t>
  </si>
  <si>
    <t>DESDE EL 01 AL 31 DE MARZO 2024</t>
  </si>
  <si>
    <t>Constructora Satler, SRL</t>
  </si>
  <si>
    <t>PAGO CUB.4, PROCESO-CCC-LPN-2022-0002, CO. BS-0012828-2022, ADENDUM BS-0005761-2023, ADENDUM BS-0007038-2023, ADENDUM BS-0014514-2023, POR IMPERMEABILIZACION TECHOS DE INFRAESTRUCTURAS CULTURALES ,LOTES ADJUDICADOS I,II,Y III,SEGUN ANEXOS</t>
  </si>
  <si>
    <t>PAGO FACTURAS B1500006315 Y B1500006316, POR SERVICIOS DE RECOGIDA DE BASURA DE LAS DEPENDENCIAS DE ESTE MINISTERIO DE CULTURA UBICADAS EN LA REGION NORTE, CORRESPONDIENTE AL MES DE MARZO 2024, SEGUN ANEXOS</t>
  </si>
  <si>
    <t>PAGO FACTS B1500002374 Y B1500002353, POR ADQUISICION DE OFRENDA FLORAL PARA EL ALTAR DE LA PATRIA Y CORONA FUNEBRE POR EL FALECIMIENTO DEL SR. VICTOR PINALES(ACTOR Y HUMORISTA) PROCESO CULTURA-DAF-CM-2023-0001, ORDEN 2023-00109, SEGUN ANEXOS</t>
  </si>
  <si>
    <t>GAT OFFICE S A</t>
  </si>
  <si>
    <t>PAGO FACTURA B1500000520, POR ADQUISICION DE MOBILIARIO DE OFICINA, PARA LA SEDE DE ESTE MINISTERIO, MEDIANTE PROCESO CULTURA-UC-CD-2024-00008, SEGUN ANEXOS</t>
  </si>
  <si>
    <t>Corporación Estatal de Radio y Televisión (CERTV)</t>
  </si>
  <si>
    <t>TRANSFERENCIA A FAVOR DE LA CORPORACION ESTATAL DE RADIO Y TELEVISION(CERTV) CORRESPONDIENTE AL MES DE MARZO 2024, PARA PAGO DE NOMINA Y GASTOS ADMINISTRATIVOS Y ENERGIA ELECTRICA, SEGUN ANEXOS</t>
  </si>
  <si>
    <t>PEYPAC C POR A</t>
  </si>
  <si>
    <t>PAGO POR SERVCIOS DE REPARACIONES VARIAS EN LA ESCUELA DE BELLAS ARTES DE SANTIAGO PROCESO-UC-CD-2024-0020, ORDEN 2024-00013, SEGUN ANEXOS.</t>
  </si>
  <si>
    <t>Cecomsa, SRL</t>
  </si>
  <si>
    <t>PAGO FACT E450000001255, POR ADQUISICION DE  ESCANER DE ALTA VELOCIDAD PARA USO DE LA DIRECCION FINANCIERA Y DEPTO. DE ARCHIVO DE ESTE MINC, PROCESO CULTURA-UC-CD-2024-0019, ORDEN DE COMPRA 2024-00012, SEGUN ANEXO</t>
  </si>
  <si>
    <t>MULTIGRABADO SRL</t>
  </si>
  <si>
    <t>PAGO POR CONFECCION DE PLACAS DE RECON0CIMIENTOS PARA SER UTILIZADOS EN EL DEFILE NACIONAL DE CARNAVAL 2024, PROCESO CULTURAL-UC-CD-2023-0134, ORDEN 2023-00369, SEGUN ANEXOS.</t>
  </si>
  <si>
    <t>PAGO POR CONFECCION DE SELLOS PARA SER UTILIZADOS EN DIFERENTES DEPARTAMENTOS DE LA SEDE DE ESTE MINISTERIO, PROCESO CULTURA-UC-CD-2023-0025, ORDEN-2023-00083, SEGUN ANEXOS.</t>
  </si>
  <si>
    <t>PAGO POR SERVICIOS DE ENERGIA  ELECTRICA DE ESTE MINISTERIO DE CULTURA Y SUS DEPENDENCIAS CORRESPONDIENTE AL MES DE FEBRERO DEL 2024, SEGUN  ANEXOS.</t>
  </si>
  <si>
    <t>Especialidades Gráficas Moran &amp; Asociados, SRL</t>
  </si>
  <si>
    <t>PAGO FACTURA No. B1500000185, POR IMPRESION DE LIBRO GANADOR DEL PREMIO NACIONAL DE HISTORIA 2020 (TOMO I Y II), PROCESO CULTURA-DAF-CM-2023-0072, ORDEN-2023-00387, SEGUN ANEXOS</t>
  </si>
  <si>
    <t>TRANSFERENCIA A FAVOR DE LA BANDA DE MUSICA MUNICIPAL BY LUIS ANTONIO BELTRE-AZUA, CORRESPONDIENTE AL MES DE MARZO 2024</t>
  </si>
  <si>
    <t>Edesur Dominicana, S.A</t>
  </si>
  <si>
    <t>PAGO POR SERVICIOS DE ENERGIA ELECTRICA DEL CENTRO CULTURAL MARIA MONTEZ (BARAHONA), CORRESPONDIENTE AL MES DE ENERO 2024, SEGUN ANEXOS.</t>
  </si>
  <si>
    <t>Soluciones Integrales CAF, SRL</t>
  </si>
  <si>
    <t>PAGO POR SERVICIO DE BOTE DE ESCOMBROS EN LA PLAZA DE LA CULTURA, PROCESO CULTURA -UC-CD-2024-0017, ORDEN CULTURA -2024-00005, SEGUN ANEXOS.</t>
  </si>
  <si>
    <t>Made Gómez Grupo de Impresión, SRL</t>
  </si>
  <si>
    <t>PAGO POR SERVICIOS DE IMPRESIONES VARIAS PARA SER UTILIZADAS EN LA CELEBRACION  DEL DESFILE NACIONAL DE CARNAVAL 2024, PROCESO-UC-CD-2024-0018, ORDEN 2024-00009, SEGUN ANEXOS.</t>
  </si>
  <si>
    <t>DANILO MUSIC, SRL</t>
  </si>
  <si>
    <t>ADQUISION DE MICROFONOS  PARA USO DE ESTE MINISTERIO DE CULTURA Y SUS DEPENDENCIAS, PROCESO CULTURA-DAF-CD-2024-0012, ORDEN CULTURA-2024-00026, SEGUN ANEXOS.</t>
  </si>
  <si>
    <t>Martínez Torres Traveling, SRL</t>
  </si>
  <si>
    <t>PAGO FACT B1500001087 AL CO. BS-0010796-2023, POR SERVICIOS DE ALMUERZOS Y CENAS PARA EL PERSONAL CIVIL Y MILITAR DE ESTE MINC Y SUS DEPENDENCIAS, CORRESPONDIENTE AL MES DE ENERO 2024, PROCESO CULTURA-CCC-LPN-2023-0001, ORDEN 2023-00226, SEGUN ANEXOS</t>
  </si>
  <si>
    <t>PAGO POR SERVICIOS DE AGUA POTABLE DE ESTE MINISTERIO DE CULTURA Y SUS DEPENDENCIAS, CORRESPONDIENTE AL MES DE MARZO 2024, SEGUN ANEXOS</t>
  </si>
  <si>
    <t>TRANSFERENCIA A FAVOR DE LA BANDA DE MUSICA MUNICIPAL DE DUVERGE, CORRESPONDIENTE AL MES DE MARZO 2024</t>
  </si>
  <si>
    <t>Repuestos Constanza Infante, SRL</t>
  </si>
  <si>
    <t>PAGO FACTS B1500000041, B1500000042, B1500000043 Y B1500000044, POR SERVICIOS DE MANTENIMIENTOS DE VEHICULOS PERTENECIENTES A LA FLOTILLA VEHICULAR DE ESTE MINISTERIO, PROCESO CULTURA-DAF-CD-2024-0008, ORDEN 2024-00020, SEGUN ANEXOS</t>
  </si>
  <si>
    <t>CTAV, SRL</t>
  </si>
  <si>
    <t>PAGO SERVICIOS DE ALQUILERES VARIOS PARA SER UTILIZADOS EN EL MONTAJE DE NAVIDAD EN BELLAS ARTES 2023, PROCESO CULTURA-DAF-CM-2022-0112, ORDEN 2023-00002, MEDIANTE FACTURA B1500000497, SEGUN ANEXOS</t>
  </si>
  <si>
    <t>13/03/2024</t>
  </si>
  <si>
    <t>Altice Dominicana, SA</t>
  </si>
  <si>
    <t>PAGO FACTURA E450000002357, POR SERVICIOS DE INTERNET MOVIL Y TELEFONICAS DE LAS FLOTAS DE ESTE MINISTERIO DE CULTURA, CORRESPONDIENTE AL MES DE FEBRERO DEL 2024(TELEFONO LOCAL Y SERVICIOS DE INTERNET Y TELEVISION POR CABLE), SEGUN ANEXOS</t>
  </si>
  <si>
    <t>15/03/2024</t>
  </si>
  <si>
    <t>PAGO SERV. TELEFONICOS Y FLOTAS DE ESTE MINC Y SUS DEPENDENCIAS, CORRESPONDIENTE AL MES DE FEBRERO DEL 2024 Y MES DE MARZO 2024 DEL PATRONATO DE LA CIUDAD COLONIAL Y DEL PANTEON DE LA PATRIA(SERV LARGA DISTANCIA, TEL LOCAL, INTERNET Y TV POR CABLE)ANEXOS</t>
  </si>
  <si>
    <t>PAGO SERVICIOS DE ENERGIA ELECTRICA DE LAS DEPENDENCIAS DE ESTE MINISTERIO DE CULTURA EN LA REGION NORTE, CORRESPONDIENTE AL MES DE FEBRERO 2024, SEGUN ANEXOS</t>
  </si>
  <si>
    <t>SUMINISTRO DE AGUA CORRESPONDIENTE AL MES DE FEBRERO 2024 DEL INMUEBLE DONDE ESTA UBICADA LA CASA DE LA CULTURA MARIA MONTES EN LA PROVINCIA BARAHONA, DEPENDENCIA DE ESTE MINISTERIO DE CULTURA, SEGUN ANEXOS</t>
  </si>
  <si>
    <t>PAGO POR SERVICIOS DE RECOGIDA DE BASURA DE ESTE MINISTERIO DE CULTURA Y SUS DEPENDENCIAS, CORRESPONDIENTE AL MES DE MARZO 2024, SEGUN ANEXOS</t>
  </si>
  <si>
    <t>Skene, SRL</t>
  </si>
  <si>
    <t>PAGO 50% CONT.BS-0001604-2024, SERVICIOS DE CONCEPTUALIZACION, COORDINACION DE PRODUCCION, MONTAJE, CONFECCION DE CARROZAS, PROD.GRAL.EN LINEA REG. LOGISTICA Y TRANSMISION DE TV. DESFILE NAC. DEL CARNAVAL 2024, PROC.CULT.CCC-PEOR-2024-0001, ORDEN 2024-000</t>
  </si>
  <si>
    <t>19/03/2024</t>
  </si>
  <si>
    <t>TRNSFERENCIA  A FAVOR DE LA BANDA DE MUSICA MUNICIPAL DE BANI CORRESPONDIENTE A LA SUBVENSION DEL MES MARZO 2024, SEGUN ANEXOS.</t>
  </si>
  <si>
    <t>Beneficiarios</t>
  </si>
  <si>
    <t>P/PERIODO PROBATORIO MARZO 2024-P01</t>
  </si>
  <si>
    <t>P/COMPENSACION PRIMA DE TRANSPORTE MARZO 2024-P01</t>
  </si>
  <si>
    <t>P/INTERINATO MARZO 2024-P01</t>
  </si>
  <si>
    <t>P/SUPLENCIA MARZO 2024-P01</t>
  </si>
  <si>
    <t>P/CARACTER EVENTUAL MARZO 2024-P01</t>
  </si>
  <si>
    <t>P/COMPENSACION DE SEGURIDAD MARZO 2024-P01</t>
  </si>
  <si>
    <t>P/EMPLEADO TEMPORAL MARZO 2024-P01</t>
  </si>
  <si>
    <t>P/TRAMITE DE PENSION MARZO 2024-P01</t>
  </si>
  <si>
    <t>20/03/2024</t>
  </si>
  <si>
    <t>TRANSFERENCIA A FAVOR DEL INSTITUTO DUARTIANO, CORRESPONDIENTE A GASTOS CORRIENTES Y PAGO DE NOMINA DEL MES DE MARZO 2024</t>
  </si>
  <si>
    <t>P/SUELDO FIJO MARZO 2024-P01</t>
  </si>
  <si>
    <t>P/SUELDO FIJO MARZO 2024-P13</t>
  </si>
  <si>
    <t>21/03/2024</t>
  </si>
  <si>
    <t>As Muffler y Radiadores, SRL</t>
  </si>
  <si>
    <t>POR SERVICIOS MANTENIMIENTOS PREVENTIVO VEHÍCULOS DE FLOTILLA DE ESTE MINISTERIO, PROCESO CULTURA-DAF-CG-2024-0008, ORDEN CULTURA-2024-00019, SEGUN  ANEXOS.</t>
  </si>
  <si>
    <t>P/ADICIONAL SUELDO FIJO MARZO 2024-P11</t>
  </si>
  <si>
    <t>P/SUELDO FIJO MARZO 2024-P11</t>
  </si>
  <si>
    <t>TONER DEPOT MULTISERVICIOS EORG, SRL</t>
  </si>
  <si>
    <t>PAGO 5 SERVICIOS  ALQUILER DE IMPRESORAS Y MANTENIMIENTO DE LOS EQUIPOS DE IMPR. DE ESTE MINISTERIO Y SUS DEPENENCIAS, CORRESPONDIENTE A LOS MESES DE DIC. 2023  Y ENERO 2024, CO-BS-0005199-2023, MENOS N/C-B04000002 PROC-CULT-CCC-CP-2022-0032, ORDEN  2023-</t>
  </si>
  <si>
    <t>PAGO DE CERTIF. DE CONTRATO NO. BS-0010796-2023, POR SERVICIOS DE ALMUERZOS Y CENAS PARA EL PERSONAL CIVIL Y MILITAR DE ESTE MINIC. Y SUS DEPENDENCIAS, CORRESPONDIENTE AL MES DE FEBRERO 2024, PROCESO CULTURA-CCC-LPN-2023-0001, ORDEN 2023-00226, SEGUN ANEX</t>
  </si>
  <si>
    <t>PAGO POR SERVICIOS DE AGUA Y BASURA  DEL GRAN TEATRO DEL CIBAO DEPENDENCIA DE ESTE MINISTERIO DE CULTURA , UBICADO EN LA REGION NORTE CORRESPONDIENTE AL MES FEBRERO 2024,SEGUN ANEXOS.</t>
  </si>
  <si>
    <t>JOSE PIO SANTANA HERRERA</t>
  </si>
  <si>
    <t>SERVICIOS NOTARIO PUBLICO, PARA EL LEVANTAMIENTO Y PREPARACION DE ACTOS DE COMPROBACION EN EL DISTRITO NACIONAL, PROC-CULT-DAF-CM-2023-0004, ORDEN 2023-00087, SEGUN ANEXOS.</t>
  </si>
  <si>
    <t>Constructora Mejía Draiby, SRL</t>
  </si>
  <si>
    <t>SERVICIOS DE TRASLADO DE MOBILIARIOS Y MAQUINARIAS PESADAS DEL CENTRO NACIONAL DE CONSERVACION DE OBRAS DE ARTE Y DOCUMENTOS (CENACOD) Y ANDAMIAJE PARA DESMONTE Y MONTURA DE VENTANAS DE VIDRIO FIJA PROCESO-UC-CD-2024-0001, ORDEN 2024-00015, SEGUN ANEXOS.</t>
  </si>
  <si>
    <t>22/03/2024</t>
  </si>
  <si>
    <t>Soldier Electronic Security SES, SRL</t>
  </si>
  <si>
    <t>PAGO FACT B1500000683, POR ADQUISICION DE ARTICULOS FERRETEROS PARA USO EN LA SEDE Y DEPENDENCIAS DE ESTE MINISTERIO, MEDIANTE PROCESO CULTURA-DAF-CM-2023-0069, ORDEN DE COMPRA CULTURA-2023-00377, SEGUN ANEXOS</t>
  </si>
  <si>
    <t>TRANSFERENCIA  A FAVOR DE PROYECTOS CULTURALES, CORRESPONDIENTE A SUBVENCION DE FEBRERO DEL 2024,  SEGUN ANEXOS.</t>
  </si>
  <si>
    <t>TRANSFERENCIA A FAVOR DE TEATRO ORQUESTAL DOMINICANO, CORRESPONDIENTE AL MES DE FEBRERO 2024</t>
  </si>
  <si>
    <t>TRANSFERENCIA  A FAVOR DE ACTIVIDADES CULTURALES, CORRESPONDIENTE A SUBVENCION DE FEBRERO DEL 2024,  SEGUN ANEXOS.</t>
  </si>
  <si>
    <t>TRANSFERENCIA A FAVOR DEL CORO DE CAMARA KORIBE, CORRESPONDIENTE AL MES DE FEBRERO 2024</t>
  </si>
  <si>
    <t>TRANSFERENCIA  A FAVOR DE LA DIRECCION DE CULTURA DOMINICANA, CORRESPONDIENTE A SUBVENCION DE FEBRERO DEL 2024,  SEGUN ANEXOS.</t>
  </si>
  <si>
    <t>TRANSFERENCIA A FAVOR DE TEATRO ORQUESTAL DOMINICANO, CORRESPONDIENTE AL MES DE MARZO 2024</t>
  </si>
  <si>
    <t>TRANSFERENCIA A FAVOR DE CORO DE CAMARA KORIBE, CORRESPONDIENTE AL MES DE MARZO 2024</t>
  </si>
  <si>
    <t>TRANSFERENCIA  A FAVOR DE PROYECTOS CULTURALES, CORRESPONDIENTE A SUBVENCION DE MARZO DEL 2024,  SEGUN ANEXOS.</t>
  </si>
  <si>
    <t>TRANSFERENCIA A FAVOR DE DIRECCION DE CULTURA DOMINICANA EN EL EXTERIOR/COMISIONADO, CORRESPONDIENTE AL MES DE MARZO 2024</t>
  </si>
  <si>
    <t>TRANSFERENCIA  A FAVOR DE ACTIVIDADES CULTURALES, CORRESPONDIENTE A SUBVENCION DE MARZO DEL 2024,  SEGUN ANEXOS.</t>
  </si>
  <si>
    <t>PAGO SERVICIO DE BOTE DE ESCOMBROS EN CENADARTE, MEDIANTE FACTURA B1500000465, PROCESO CULTURA-UC-CD-2024-0017, ORDEN CULTURA-2024-00005, SEGUN ANEXOS</t>
  </si>
  <si>
    <t>25/03/2024</t>
  </si>
  <si>
    <t>PAGO POR SERVICIOS DE NOTARIO PUBLICO PARA EL LEVANTAMIENTO Y PREPARACION DE ACTOS DE COMPROBACION EN EL DISTRITO NACIONAL, PROCESO CULTURA-DAF-CM-2023-0022, ORDEN CULTURA-2023-00169 SEGUN ANEXOS.</t>
  </si>
  <si>
    <t>Prolimdes Comercial, SRL</t>
  </si>
  <si>
    <t>PAGO FACTURA B1500001400, POR ADQUISICIÓN DE MATERIALES DE LIMPIEZA Y DESECHABLES PARA USO DE LA SEDE Y DEPENDENCIAS DE ESTE MINISTERIO DE CULTURA , PROCESO CULTURA-DAF-CM-2023-0062, ORDEN DE COMPRA 2023-00382, SEGUN ANEXOS</t>
  </si>
  <si>
    <t>26/03/2024</t>
  </si>
  <si>
    <t>GRUPO DIARIO LIBRE S A</t>
  </si>
  <si>
    <t>PAGO POR PUBLICACION EL DIA 14 DE MARZO 2024,EN PERIODICO PROMOCIONANDO DESFILE NACIONAL DEL CARNAVAL 2024, PROCESO CULTURA -CCC-PEPB-2024-0002 Y ORDEN CULTURA -2024-00040, SEGUN ANEXOS.</t>
  </si>
  <si>
    <t>COMUNICACIONES Y REDES DE SANTO DOMINGO, SRL (CORESA)</t>
  </si>
  <si>
    <t>PAGO FACTURA B1500000680, POR SERVICIO DE RENTA DE RADIOS DE COMUNICACIONES PARA EL DESFILE NACIONAL DE CARNAVAL 2024, MEDIANTE EL PROCESO CULTURA-DAF-CD-2024-0001, ORDEN DE COMPRA CULTURA-2024-00010, SEGUN ANEXOS</t>
  </si>
  <si>
    <t>CONSTRUCTORA SANTOS SRL (CONSAN)</t>
  </si>
  <si>
    <t>PAGO AVANCE DE 20% DEL VALOR DE COTIZACION , POR SERVICIOS  DE HERRERIA EN LA PLAZA DE LA CULTURA JUAN PABLO DUARTE DEPENDENCIA DE ESTE MINISTERIO DE CULTURA , PROCESO CULTURA -UC-CD-2024-0012  Y ORDEN CULTURA-2024-00006, SEGUN ANEXOS.</t>
  </si>
  <si>
    <t>PAGO FACTURA B1500032227, POR SEGURO DE SALUD COMPLEMENTARIO DE LOS EMPLEADOS DEL MINISTERIO DE CULTURA, MENOS N/C B040032227,CORRESPONDIENTE AL MES DE MARZO 2024, SEGUN ANEXOS</t>
  </si>
  <si>
    <t>PAGO 6 CO. BS-0005199-2023, SEGUN FACTURA B1500007313, POR SERVICIO DE ALQUILER DE IMPRESORAS Y MANTENIMIENTO DE EQUIPOS DE IMPRESION DE ESTE MINC Y SUS DEPENDENCIAS, CORRESPONDIENTE MES DE FEBRERO, PROCESO CULTURA-CCC-CP-2022-0032 2024,ORDEN 2023-00005,A</t>
  </si>
  <si>
    <t>BANDA MUNICIPAL DE MUSICA DE BARAHONA BY DELIO GAUTREAUX</t>
  </si>
  <si>
    <t>TRANSFERENCIA A FAVOR DE LA BANDA DE MUSICA MUNICIPAL DE BARAHONA BY DELIO GAUTREAUX, CORRESPONDIENTE A LOS MESES DE ENERO, FEBRERO Y MARZO 2024</t>
  </si>
  <si>
    <t>ACADEMIA DOMINICANA DE LA HISTORIA</t>
  </si>
  <si>
    <t>TRANSFERENCIA A FAVOR DE LA ACADEMIA DOMINICANA DE LA HISTORIA CORRESPONDIENTE AL MES DE ENERO 2024</t>
  </si>
  <si>
    <t>TRANSFERENCIA A FAVOR DE LA ACADEMIA DOMINICANA DE LA HISTORIA CORRESPONDIENTE AL MES DE FEBRERO 2024</t>
  </si>
  <si>
    <t>PAGO FACTURA B1500000038,MENOS AVANCE DE RD$45,156.00 POR LOS SERVICIOS DE HERRERIA EN LA SEDE DE ESTE MINISTERIO DE CULTURA, PROCESO CULTURA-UC-CD-2023-0144, ORDEN 2023-00360, SEGUN ANEXOS</t>
  </si>
  <si>
    <t>Quantum ADS, SRL</t>
  </si>
  <si>
    <t>PAGO POR SERVICIO DE PUBLICIDAD DIGITAL EXTERIOR RELACIONADA  AL DESFILE NACIONAL DE CARNAVAL 2024 EN LAS PARADAS DEL METRO DE SANTO DOMINGO, PROCESO CULTURA-DAF-CD-2024-0007, ORDEN CULTURA-2024-00048, SEGUN ANEXOS,</t>
  </si>
  <si>
    <t>LISTADO DE LIBRAMIENTOS</t>
  </si>
  <si>
    <t xml:space="preserve">Ejecución de Gastos y Aplicaciones Financieras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</si>
</sst>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80">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40" fontId="0" fillId="0" borderId="0" xfId="0" applyNumberFormat="1" applyAlignment="1">
      <alignment vertical="center"/>
    </xf>
    <xf numFmtId="0" fontId="6" fillId="0" borderId="0" xfId="0" applyFont="1" applyAlignment="1">
      <alignment horizontal="left" vertical="center"/>
    </xf>
    <xf numFmtId="4" fontId="0" fillId="5" borderId="0" xfId="0" applyNumberFormat="1" applyFill="1"/>
    <xf numFmtId="39" fontId="0" fillId="5" borderId="0" xfId="0" applyNumberFormat="1" applyFill="1"/>
    <xf numFmtId="0" fontId="0" fillId="5" borderId="0" xfId="0" applyFill="1" applyBorder="1"/>
    <xf numFmtId="40" fontId="0" fillId="0" borderId="0" xfId="0" applyNumberFormat="1" applyBorder="1"/>
    <xf numFmtId="40" fontId="0" fillId="5" borderId="0" xfId="0" applyNumberFormat="1" applyFill="1" applyBorder="1"/>
    <xf numFmtId="164" fontId="0" fillId="5" borderId="0" xfId="1" applyFont="1" applyFill="1" applyBorder="1"/>
    <xf numFmtId="0" fontId="2" fillId="4" borderId="12" xfId="0" applyFont="1" applyFill="1" applyBorder="1" applyAlignment="1">
      <alignment horizontal="center" vertical="center"/>
    </xf>
    <xf numFmtId="0" fontId="0" fillId="0" borderId="12" xfId="0" applyBorder="1" applyAlignment="1">
      <alignment horizontal="right" vertical="center"/>
    </xf>
    <xf numFmtId="0" fontId="0" fillId="0" borderId="12" xfId="0" applyBorder="1" applyAlignment="1">
      <alignment vertical="center" wrapText="1"/>
    </xf>
    <xf numFmtId="0" fontId="0" fillId="0" borderId="12" xfId="0" applyBorder="1" applyAlignment="1">
      <alignment vertical="center"/>
    </xf>
    <xf numFmtId="0" fontId="0" fillId="5" borderId="0" xfId="0" applyFill="1" applyAlignment="1">
      <alignment horizontal="left" vertical="center"/>
    </xf>
    <xf numFmtId="0" fontId="2" fillId="4" borderId="12" xfId="0" applyFont="1" applyFill="1" applyBorder="1" applyAlignment="1">
      <alignment horizontal="right" vertical="center"/>
    </xf>
    <xf numFmtId="0" fontId="0" fillId="5" borderId="0" xfId="0" applyFill="1" applyAlignment="1">
      <alignment horizontal="right" vertical="center"/>
    </xf>
    <xf numFmtId="14" fontId="0" fillId="0" borderId="12" xfId="0" applyNumberFormat="1" applyBorder="1" applyAlignment="1">
      <alignment horizontal="right" vertical="center"/>
    </xf>
    <xf numFmtId="14" fontId="0" fillId="0" borderId="12" xfId="0" applyNumberFormat="1" applyBorder="1" applyAlignment="1">
      <alignment vertical="center"/>
    </xf>
    <xf numFmtId="39" fontId="17" fillId="4" borderId="12" xfId="0" applyNumberFormat="1" applyFont="1" applyFill="1" applyBorder="1" applyAlignment="1">
      <alignment horizontal="center" vertical="center"/>
    </xf>
    <xf numFmtId="0" fontId="0" fillId="0" borderId="12" xfId="0" applyBorder="1" applyAlignment="1">
      <alignment horizontal="center" vertical="center"/>
    </xf>
    <xf numFmtId="0" fontId="0" fillId="5" borderId="0" xfId="0" applyFill="1" applyAlignment="1">
      <alignment horizontal="center" vertical="center"/>
    </xf>
    <xf numFmtId="40" fontId="0" fillId="0" borderId="12" xfId="0" applyNumberFormat="1" applyBorder="1" applyAlignment="1">
      <alignment horizontal="center" vertical="center"/>
    </xf>
    <xf numFmtId="39" fontId="17" fillId="6" borderId="12" xfId="0" applyNumberFormat="1" applyFont="1" applyFill="1" applyBorder="1" applyAlignment="1">
      <alignment horizontal="center" vertical="center"/>
    </xf>
    <xf numFmtId="39" fontId="0" fillId="5" borderId="0" xfId="0" applyNumberFormat="1" applyFill="1" applyAlignment="1">
      <alignment horizontal="center" vertical="center"/>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7" fillId="6" borderId="12"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81270</xdr:colOff>
      <xdr:row>0</xdr:row>
      <xdr:rowOff>212272</xdr:rowOff>
    </xdr:from>
    <xdr:to>
      <xdr:col>6</xdr:col>
      <xdr:colOff>442759</xdr:colOff>
      <xdr:row>2</xdr:row>
      <xdr:rowOff>20683</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499314" y="212272"/>
          <a:ext cx="921783" cy="4639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219076</xdr:colOff>
      <xdr:row>0</xdr:row>
      <xdr:rowOff>154305</xdr:rowOff>
    </xdr:from>
    <xdr:to>
      <xdr:col>3</xdr:col>
      <xdr:colOff>1544956</xdr:colOff>
      <xdr:row>6</xdr:row>
      <xdr:rowOff>59056</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790826" y="154305"/>
          <a:ext cx="1325880" cy="876301"/>
        </a:xfrm>
        <a:prstGeom prst="rect">
          <a:avLst/>
        </a:prstGeom>
        <a:noFill/>
        <a:ln>
          <a:noFill/>
        </a:ln>
      </xdr:spPr>
    </xdr:pic>
    <xdr:clientData/>
  </xdr:twoCellAnchor>
  <xdr:twoCellAnchor editAs="oneCell">
    <xdr:from>
      <xdr:col>0</xdr:col>
      <xdr:colOff>472440</xdr:colOff>
      <xdr:row>92</xdr:row>
      <xdr:rowOff>85724</xdr:rowOff>
    </xdr:from>
    <xdr:to>
      <xdr:col>4</xdr:col>
      <xdr:colOff>514385</xdr:colOff>
      <xdr:row>98</xdr:row>
      <xdr:rowOff>59053</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476250" y="39130604"/>
          <a:ext cx="7151405" cy="9925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topLeftCell="B40" zoomScale="140" zoomScaleNormal="140" workbookViewId="0">
      <selection activeCell="A7" sqref="A7:P7"/>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37"/>
    </row>
    <row r="2" spans="1:17" x14ac:dyDescent="0.2">
      <c r="A2" s="37"/>
      <c r="B2" s="37"/>
      <c r="C2" s="37"/>
      <c r="D2" s="37"/>
      <c r="E2" s="37"/>
      <c r="F2" s="37"/>
      <c r="G2" s="37"/>
      <c r="H2" s="37"/>
      <c r="I2" s="37"/>
      <c r="J2" s="37"/>
      <c r="K2" s="37"/>
      <c r="L2" s="37"/>
      <c r="M2" s="37"/>
      <c r="N2" s="37"/>
      <c r="O2" s="37"/>
      <c r="P2" s="37"/>
    </row>
    <row r="3" spans="1:17" ht="20.45" customHeight="1" x14ac:dyDescent="0.2">
      <c r="A3" s="63" t="s">
        <v>0</v>
      </c>
      <c r="B3" s="64"/>
      <c r="C3" s="64"/>
      <c r="D3" s="64"/>
      <c r="E3" s="64"/>
      <c r="F3" s="64"/>
      <c r="G3" s="64"/>
      <c r="H3" s="64"/>
      <c r="I3" s="64"/>
      <c r="J3" s="64"/>
      <c r="K3" s="64"/>
      <c r="L3" s="64"/>
      <c r="M3" s="64"/>
      <c r="N3" s="64"/>
      <c r="O3" s="64"/>
      <c r="P3" s="64"/>
    </row>
    <row r="4" spans="1:17" ht="13.15" customHeight="1" x14ac:dyDescent="0.2">
      <c r="A4" s="61" t="s">
        <v>1</v>
      </c>
      <c r="B4" s="62"/>
      <c r="C4" s="62"/>
      <c r="D4" s="62"/>
      <c r="E4" s="62"/>
      <c r="F4" s="62"/>
      <c r="G4" s="62"/>
      <c r="H4" s="62"/>
      <c r="I4" s="62"/>
      <c r="J4" s="62"/>
      <c r="K4" s="62"/>
      <c r="L4" s="62"/>
      <c r="M4" s="62"/>
      <c r="N4" s="62"/>
      <c r="O4" s="62"/>
      <c r="P4" s="62"/>
    </row>
    <row r="5" spans="1:17" ht="13.15" customHeight="1" x14ac:dyDescent="0.2">
      <c r="A5" s="65" t="s">
        <v>119</v>
      </c>
      <c r="B5" s="66"/>
      <c r="C5" s="66"/>
      <c r="D5" s="66"/>
      <c r="E5" s="66"/>
      <c r="F5" s="66"/>
      <c r="G5" s="66"/>
      <c r="H5" s="66"/>
      <c r="I5" s="66"/>
      <c r="J5" s="66"/>
      <c r="K5" s="66"/>
      <c r="L5" s="66"/>
      <c r="M5" s="66"/>
      <c r="N5" s="66"/>
      <c r="O5" s="66"/>
      <c r="P5" s="66"/>
    </row>
    <row r="6" spans="1:17" ht="15.75" customHeight="1" x14ac:dyDescent="0.2">
      <c r="A6" s="61" t="s">
        <v>238</v>
      </c>
      <c r="B6" s="62"/>
      <c r="C6" s="62"/>
      <c r="D6" s="62"/>
      <c r="E6" s="62"/>
      <c r="F6" s="62"/>
      <c r="G6" s="62"/>
      <c r="H6" s="62"/>
      <c r="I6" s="62"/>
      <c r="J6" s="62"/>
      <c r="K6" s="62"/>
      <c r="L6" s="62"/>
      <c r="M6" s="62"/>
      <c r="N6" s="62"/>
      <c r="O6" s="62"/>
      <c r="P6" s="62"/>
    </row>
    <row r="7" spans="1:17" ht="15.75" customHeight="1" x14ac:dyDescent="0.2">
      <c r="A7" s="64" t="s">
        <v>127</v>
      </c>
      <c r="B7" s="64"/>
      <c r="C7" s="64"/>
      <c r="D7" s="64"/>
      <c r="E7" s="64"/>
      <c r="F7" s="64"/>
      <c r="G7" s="64"/>
      <c r="H7" s="64"/>
      <c r="I7" s="64"/>
      <c r="J7" s="64"/>
      <c r="K7" s="64"/>
      <c r="L7" s="64"/>
      <c r="M7" s="64"/>
      <c r="N7" s="64"/>
      <c r="O7" s="64"/>
      <c r="P7" s="64"/>
    </row>
    <row r="8" spans="1:17" ht="15.75" x14ac:dyDescent="0.2">
      <c r="A8" s="61" t="s">
        <v>96</v>
      </c>
      <c r="B8" s="62"/>
      <c r="C8" s="62"/>
      <c r="D8" s="62"/>
      <c r="E8" s="62"/>
      <c r="F8" s="62"/>
      <c r="G8" s="62"/>
      <c r="H8" s="62"/>
      <c r="I8" s="62"/>
      <c r="J8" s="62"/>
      <c r="K8" s="62"/>
      <c r="L8" s="62"/>
      <c r="M8" s="62"/>
      <c r="N8" s="62"/>
      <c r="O8" s="62"/>
      <c r="P8" s="62"/>
    </row>
    <row r="9" spans="1:17" ht="25.5" customHeight="1" x14ac:dyDescent="0.2">
      <c r="A9" s="70" t="s">
        <v>2</v>
      </c>
      <c r="B9" s="71" t="s">
        <v>3</v>
      </c>
      <c r="C9" s="71" t="s">
        <v>4</v>
      </c>
      <c r="D9" s="73" t="s">
        <v>5</v>
      </c>
      <c r="E9" s="74"/>
      <c r="F9" s="74"/>
      <c r="G9" s="74"/>
      <c r="H9" s="74"/>
      <c r="I9" s="74"/>
      <c r="J9" s="74"/>
      <c r="K9" s="74"/>
      <c r="L9" s="74"/>
      <c r="M9" s="74"/>
      <c r="N9" s="74"/>
      <c r="O9" s="74"/>
      <c r="P9" s="75"/>
    </row>
    <row r="10" spans="1:17" x14ac:dyDescent="0.2">
      <c r="A10" s="70"/>
      <c r="B10" s="72"/>
      <c r="C10" s="72"/>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1046867836</v>
      </c>
      <c r="C12" s="28">
        <f t="shared" si="0"/>
        <v>1046867836</v>
      </c>
      <c r="D12" s="28">
        <f t="shared" ref="D12:N12" si="1">D13+D14+D17+D15+D16</f>
        <v>62333043.719999999</v>
      </c>
      <c r="E12" s="28">
        <f t="shared" si="1"/>
        <v>61419223.18</v>
      </c>
      <c r="F12" s="28">
        <f t="shared" si="1"/>
        <v>62260839.68</v>
      </c>
      <c r="G12" s="28">
        <f t="shared" si="1"/>
        <v>0</v>
      </c>
      <c r="H12" s="28">
        <f t="shared" si="1"/>
        <v>0</v>
      </c>
      <c r="I12" s="28">
        <f t="shared" si="1"/>
        <v>0</v>
      </c>
      <c r="J12" s="28">
        <f t="shared" si="1"/>
        <v>0</v>
      </c>
      <c r="K12" s="28">
        <f t="shared" si="1"/>
        <v>0</v>
      </c>
      <c r="L12" s="28">
        <f t="shared" si="1"/>
        <v>0</v>
      </c>
      <c r="M12" s="28">
        <f t="shared" si="1"/>
        <v>0</v>
      </c>
      <c r="N12" s="28">
        <f t="shared" si="1"/>
        <v>0</v>
      </c>
      <c r="O12" s="28">
        <f t="shared" ref="O12" si="2">O13+O14+O17+O15+O16</f>
        <v>0</v>
      </c>
      <c r="P12" s="28">
        <f>P13+P14+P17+P15+P16</f>
        <v>186013106.58000001</v>
      </c>
    </row>
    <row r="13" spans="1:17" x14ac:dyDescent="0.2">
      <c r="A13" s="7" t="s">
        <v>21</v>
      </c>
      <c r="B13" s="30">
        <v>674668105</v>
      </c>
      <c r="C13" s="30">
        <v>708708585</v>
      </c>
      <c r="D13" s="30">
        <v>52355946.780000001</v>
      </c>
      <c r="E13" s="30">
        <v>51228787.530000001</v>
      </c>
      <c r="F13" s="30">
        <v>52081845.869999997</v>
      </c>
      <c r="G13" s="30">
        <v>0</v>
      </c>
      <c r="H13" s="30">
        <v>0</v>
      </c>
      <c r="I13" s="30">
        <v>0</v>
      </c>
      <c r="J13" s="30">
        <v>0</v>
      </c>
      <c r="K13" s="30">
        <v>0</v>
      </c>
      <c r="L13" s="30">
        <v>0</v>
      </c>
      <c r="M13" s="30">
        <v>0</v>
      </c>
      <c r="N13" s="30">
        <v>0</v>
      </c>
      <c r="O13" s="30">
        <v>0</v>
      </c>
      <c r="P13" s="30">
        <f>D13+E13+F13+G13+H13+I13+J13+K13+L13+M13+N13+O13</f>
        <v>155666580.18000001</v>
      </c>
    </row>
    <row r="14" spans="1:17" x14ac:dyDescent="0.2">
      <c r="A14" s="7" t="s">
        <v>22</v>
      </c>
      <c r="B14" s="30">
        <v>278368000</v>
      </c>
      <c r="C14" s="30">
        <v>240609229</v>
      </c>
      <c r="D14" s="30">
        <v>2289000</v>
      </c>
      <c r="E14" s="30">
        <v>2547538</v>
      </c>
      <c r="F14" s="30">
        <v>2334000</v>
      </c>
      <c r="G14" s="30">
        <v>0</v>
      </c>
      <c r="H14" s="30">
        <v>0</v>
      </c>
      <c r="I14" s="30">
        <v>0</v>
      </c>
      <c r="J14" s="30">
        <v>0</v>
      </c>
      <c r="K14" s="30">
        <v>0</v>
      </c>
      <c r="L14" s="30">
        <v>0</v>
      </c>
      <c r="M14" s="30">
        <v>0</v>
      </c>
      <c r="N14" s="30">
        <v>0</v>
      </c>
      <c r="O14" s="30">
        <v>0</v>
      </c>
      <c r="P14" s="30">
        <f t="shared" ref="P14:P37" si="3">D14+E14+F14+G14+H14+I14+J14+K14+L14+M14+N14+O14</f>
        <v>7170538</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93831731</v>
      </c>
      <c r="C17" s="30">
        <v>97550022</v>
      </c>
      <c r="D17" s="30">
        <v>7688096.9400000004</v>
      </c>
      <c r="E17" s="30">
        <v>7642897.6499999985</v>
      </c>
      <c r="F17" s="30">
        <v>7844993.8100000005</v>
      </c>
      <c r="G17" s="30">
        <v>0</v>
      </c>
      <c r="H17" s="30">
        <v>0</v>
      </c>
      <c r="I17" s="30">
        <v>0</v>
      </c>
      <c r="J17" s="30">
        <v>0</v>
      </c>
      <c r="K17" s="30">
        <v>0</v>
      </c>
      <c r="L17" s="30">
        <v>0</v>
      </c>
      <c r="M17" s="30">
        <v>0</v>
      </c>
      <c r="N17" s="30">
        <v>0</v>
      </c>
      <c r="O17" s="30">
        <v>0</v>
      </c>
      <c r="P17" s="30">
        <f t="shared" si="3"/>
        <v>23175988.399999999</v>
      </c>
    </row>
    <row r="18" spans="1:16" x14ac:dyDescent="0.2">
      <c r="A18" s="5" t="s">
        <v>26</v>
      </c>
      <c r="B18" s="28">
        <f t="shared" ref="B18:C18" si="4">B19+B20+B21+B22+B23+B24+B25+B26+B27</f>
        <v>405782114</v>
      </c>
      <c r="C18" s="28">
        <f t="shared" si="4"/>
        <v>440516069</v>
      </c>
      <c r="D18" s="28">
        <f t="shared" ref="D18:N18" si="5">D19+D20+D21+D22+D23+D24+D25+D26+D27</f>
        <v>9439182.1000000015</v>
      </c>
      <c r="E18" s="28">
        <f t="shared" si="5"/>
        <v>8937219.1199999992</v>
      </c>
      <c r="F18" s="28">
        <f t="shared" si="5"/>
        <v>37048027.289999999</v>
      </c>
      <c r="G18" s="28">
        <f t="shared" si="5"/>
        <v>0</v>
      </c>
      <c r="H18" s="28">
        <f t="shared" si="5"/>
        <v>0</v>
      </c>
      <c r="I18" s="28">
        <f t="shared" si="5"/>
        <v>0</v>
      </c>
      <c r="J18" s="28">
        <f t="shared" si="5"/>
        <v>0</v>
      </c>
      <c r="K18" s="28">
        <f t="shared" si="5"/>
        <v>0</v>
      </c>
      <c r="L18" s="28">
        <f t="shared" si="5"/>
        <v>0</v>
      </c>
      <c r="M18" s="28">
        <f t="shared" si="5"/>
        <v>0</v>
      </c>
      <c r="N18" s="28">
        <f t="shared" si="5"/>
        <v>0</v>
      </c>
      <c r="O18" s="28">
        <f t="shared" ref="O18:P18" si="6">O19+O20+O21+O22+O23+O24+O25+O26+O27</f>
        <v>0</v>
      </c>
      <c r="P18" s="28">
        <f t="shared" si="6"/>
        <v>55424428.510000005</v>
      </c>
    </row>
    <row r="19" spans="1:16" x14ac:dyDescent="0.2">
      <c r="A19" s="7" t="s">
        <v>27</v>
      </c>
      <c r="B19" s="30">
        <v>101406732</v>
      </c>
      <c r="C19" s="30">
        <v>101406732</v>
      </c>
      <c r="D19" s="30">
        <v>6782913.7700000014</v>
      </c>
      <c r="E19" s="30">
        <v>6700942.3899999997</v>
      </c>
      <c r="F19" s="30">
        <v>6552926.1800000006</v>
      </c>
      <c r="G19" s="30">
        <v>0</v>
      </c>
      <c r="H19" s="30">
        <v>0</v>
      </c>
      <c r="I19" s="30">
        <v>0</v>
      </c>
      <c r="J19" s="30">
        <v>0</v>
      </c>
      <c r="K19" s="30">
        <v>0</v>
      </c>
      <c r="L19" s="30">
        <v>0</v>
      </c>
      <c r="M19" s="30">
        <v>0</v>
      </c>
      <c r="N19" s="30">
        <v>0</v>
      </c>
      <c r="O19" s="30">
        <v>0</v>
      </c>
      <c r="P19" s="30">
        <f t="shared" si="3"/>
        <v>20036782.34</v>
      </c>
    </row>
    <row r="20" spans="1:16" x14ac:dyDescent="0.2">
      <c r="A20" s="9" t="s">
        <v>28</v>
      </c>
      <c r="B20" s="30">
        <v>19000000</v>
      </c>
      <c r="C20" s="30">
        <v>22630000</v>
      </c>
      <c r="D20" s="30">
        <v>0</v>
      </c>
      <c r="E20" s="30">
        <v>0</v>
      </c>
      <c r="F20" s="30">
        <v>1742215.03</v>
      </c>
      <c r="G20" s="30">
        <v>0</v>
      </c>
      <c r="H20" s="30">
        <v>0</v>
      </c>
      <c r="I20" s="30">
        <v>0</v>
      </c>
      <c r="J20" s="30">
        <v>0</v>
      </c>
      <c r="K20" s="30">
        <v>0</v>
      </c>
      <c r="L20" s="30">
        <v>0</v>
      </c>
      <c r="M20" s="30">
        <v>0</v>
      </c>
      <c r="N20" s="30">
        <v>0</v>
      </c>
      <c r="O20" s="30">
        <v>0</v>
      </c>
      <c r="P20" s="30">
        <f t="shared" si="3"/>
        <v>1742215.03</v>
      </c>
    </row>
    <row r="21" spans="1:16" x14ac:dyDescent="0.2">
      <c r="A21" s="7" t="s">
        <v>29</v>
      </c>
      <c r="B21" s="30">
        <v>17100000</v>
      </c>
      <c r="C21" s="30">
        <v>17100000</v>
      </c>
      <c r="D21" s="30">
        <v>0</v>
      </c>
      <c r="E21" s="30">
        <v>100300</v>
      </c>
      <c r="F21" s="30">
        <v>18600</v>
      </c>
      <c r="G21" s="30">
        <v>0</v>
      </c>
      <c r="H21" s="30">
        <v>0</v>
      </c>
      <c r="I21" s="30">
        <v>0</v>
      </c>
      <c r="J21" s="30">
        <v>0</v>
      </c>
      <c r="K21" s="30">
        <v>0</v>
      </c>
      <c r="L21" s="30">
        <v>0</v>
      </c>
      <c r="M21" s="30">
        <v>0</v>
      </c>
      <c r="N21" s="30">
        <v>0</v>
      </c>
      <c r="O21" s="30">
        <v>0</v>
      </c>
      <c r="P21" s="30">
        <f t="shared" si="3"/>
        <v>118900</v>
      </c>
    </row>
    <row r="22" spans="1:16" x14ac:dyDescent="0.2">
      <c r="A22" s="7" t="s">
        <v>30</v>
      </c>
      <c r="B22" s="30">
        <v>1680000</v>
      </c>
      <c r="C22" s="30">
        <v>1680000</v>
      </c>
      <c r="D22" s="30">
        <v>0</v>
      </c>
      <c r="E22" s="30">
        <v>0</v>
      </c>
      <c r="F22" s="30">
        <v>0</v>
      </c>
      <c r="G22" s="30">
        <v>0</v>
      </c>
      <c r="H22" s="30">
        <v>0</v>
      </c>
      <c r="I22" s="30">
        <v>0</v>
      </c>
      <c r="J22" s="30">
        <v>0</v>
      </c>
      <c r="K22" s="30">
        <v>0</v>
      </c>
      <c r="L22" s="30">
        <v>0</v>
      </c>
      <c r="M22" s="30">
        <v>0</v>
      </c>
      <c r="N22" s="30">
        <v>0</v>
      </c>
      <c r="O22" s="30">
        <v>0</v>
      </c>
      <c r="P22" s="30">
        <f t="shared" si="3"/>
        <v>0</v>
      </c>
    </row>
    <row r="23" spans="1:16" x14ac:dyDescent="0.2">
      <c r="A23" s="7" t="s">
        <v>31</v>
      </c>
      <c r="B23" s="30">
        <v>21540000</v>
      </c>
      <c r="C23" s="30">
        <v>23976900</v>
      </c>
      <c r="D23" s="30">
        <v>0</v>
      </c>
      <c r="E23" s="30">
        <v>0</v>
      </c>
      <c r="F23" s="30">
        <v>1036773.37</v>
      </c>
      <c r="G23" s="30">
        <v>0</v>
      </c>
      <c r="H23" s="30">
        <v>0</v>
      </c>
      <c r="I23" s="30">
        <v>0</v>
      </c>
      <c r="J23" s="30">
        <v>0</v>
      </c>
      <c r="K23" s="30">
        <v>0</v>
      </c>
      <c r="L23" s="30">
        <v>0</v>
      </c>
      <c r="M23" s="30">
        <v>0</v>
      </c>
      <c r="N23" s="30">
        <v>0</v>
      </c>
      <c r="O23" s="30">
        <v>0</v>
      </c>
      <c r="P23" s="30">
        <f t="shared" si="3"/>
        <v>1036773.37</v>
      </c>
    </row>
    <row r="24" spans="1:16" x14ac:dyDescent="0.2">
      <c r="A24" s="7" t="s">
        <v>32</v>
      </c>
      <c r="B24" s="30">
        <v>12251000</v>
      </c>
      <c r="C24" s="30">
        <v>12251000</v>
      </c>
      <c r="D24" s="30">
        <v>787589.94</v>
      </c>
      <c r="E24" s="30">
        <v>0</v>
      </c>
      <c r="F24" s="30">
        <v>1587375.81</v>
      </c>
      <c r="G24" s="30">
        <v>0</v>
      </c>
      <c r="H24" s="30">
        <v>0</v>
      </c>
      <c r="I24" s="30">
        <v>0</v>
      </c>
      <c r="J24" s="30">
        <v>0</v>
      </c>
      <c r="K24" s="30">
        <v>0</v>
      </c>
      <c r="L24" s="30">
        <v>0</v>
      </c>
      <c r="M24" s="30">
        <v>0</v>
      </c>
      <c r="N24" s="30">
        <v>0</v>
      </c>
      <c r="O24" s="30">
        <v>0</v>
      </c>
      <c r="P24" s="30">
        <f t="shared" si="3"/>
        <v>2374965.75</v>
      </c>
    </row>
    <row r="25" spans="1:16" ht="16.149999999999999" customHeight="1" x14ac:dyDescent="0.2">
      <c r="A25" s="9" t="s">
        <v>33</v>
      </c>
      <c r="B25" s="30">
        <v>76695138</v>
      </c>
      <c r="C25" s="30">
        <v>94707138</v>
      </c>
      <c r="D25" s="30">
        <v>0</v>
      </c>
      <c r="E25" s="30">
        <v>399378.62</v>
      </c>
      <c r="F25" s="30">
        <v>4528711.01</v>
      </c>
      <c r="G25" s="30">
        <v>0</v>
      </c>
      <c r="H25" s="30">
        <v>0</v>
      </c>
      <c r="I25" s="30">
        <v>0</v>
      </c>
      <c r="J25" s="30">
        <v>0</v>
      </c>
      <c r="K25" s="30">
        <v>0</v>
      </c>
      <c r="L25" s="30">
        <v>0</v>
      </c>
      <c r="M25" s="30">
        <v>0</v>
      </c>
      <c r="N25" s="30">
        <v>0</v>
      </c>
      <c r="O25" s="30">
        <v>0</v>
      </c>
      <c r="P25" s="30">
        <f t="shared" si="3"/>
        <v>4928089.63</v>
      </c>
    </row>
    <row r="26" spans="1:16" x14ac:dyDescent="0.2">
      <c r="A26" s="9" t="s">
        <v>34</v>
      </c>
      <c r="B26" s="30">
        <v>129790000</v>
      </c>
      <c r="C26" s="30">
        <v>136233000</v>
      </c>
      <c r="D26" s="30">
        <v>0</v>
      </c>
      <c r="E26" s="30">
        <v>37566</v>
      </c>
      <c r="F26" s="30">
        <v>17461105</v>
      </c>
      <c r="G26" s="30">
        <v>0</v>
      </c>
      <c r="H26" s="30">
        <v>0</v>
      </c>
      <c r="I26" s="30">
        <v>0</v>
      </c>
      <c r="J26" s="30">
        <v>0</v>
      </c>
      <c r="K26" s="30">
        <v>0</v>
      </c>
      <c r="L26" s="30">
        <v>0</v>
      </c>
      <c r="M26" s="30">
        <v>0</v>
      </c>
      <c r="N26" s="30">
        <v>0</v>
      </c>
      <c r="O26" s="30">
        <v>0</v>
      </c>
      <c r="P26" s="30">
        <f t="shared" si="3"/>
        <v>17498671</v>
      </c>
    </row>
    <row r="27" spans="1:16" x14ac:dyDescent="0.2">
      <c r="A27" s="9" t="s">
        <v>35</v>
      </c>
      <c r="B27" s="30">
        <v>26319244</v>
      </c>
      <c r="C27" s="30">
        <v>30531299</v>
      </c>
      <c r="D27" s="30">
        <v>1868678.39</v>
      </c>
      <c r="E27" s="30">
        <v>1699032.11</v>
      </c>
      <c r="F27" s="30">
        <v>4120320.89</v>
      </c>
      <c r="G27" s="30">
        <v>0</v>
      </c>
      <c r="H27" s="30">
        <v>0</v>
      </c>
      <c r="I27" s="30">
        <v>0</v>
      </c>
      <c r="J27" s="30">
        <v>0</v>
      </c>
      <c r="K27" s="30">
        <v>0</v>
      </c>
      <c r="L27" s="30">
        <v>0</v>
      </c>
      <c r="M27" s="30">
        <v>0</v>
      </c>
      <c r="N27" s="30">
        <v>0</v>
      </c>
      <c r="O27" s="30">
        <v>0</v>
      </c>
      <c r="P27" s="30">
        <f t="shared" si="3"/>
        <v>7688031.3900000006</v>
      </c>
    </row>
    <row r="28" spans="1:16" x14ac:dyDescent="0.2">
      <c r="A28" s="5" t="s">
        <v>36</v>
      </c>
      <c r="B28" s="28">
        <f t="shared" ref="B28:C28" si="7">B37+B35+B34+B33+B32+B31+B30+B29+B36</f>
        <v>42040000</v>
      </c>
      <c r="C28" s="28">
        <f t="shared" si="7"/>
        <v>41760045</v>
      </c>
      <c r="D28" s="28">
        <f t="shared" ref="D28:N28" si="8">D37+D35+D34+D33+D32+D31+D30+D29+D36</f>
        <v>168560.99</v>
      </c>
      <c r="E28" s="28">
        <f t="shared" si="8"/>
        <v>2144960.7599999998</v>
      </c>
      <c r="F28" s="28">
        <f t="shared" si="8"/>
        <v>793200.01000000013</v>
      </c>
      <c r="G28" s="28">
        <f t="shared" si="8"/>
        <v>0</v>
      </c>
      <c r="H28" s="28">
        <f t="shared" si="8"/>
        <v>0</v>
      </c>
      <c r="I28" s="28">
        <f t="shared" si="8"/>
        <v>0</v>
      </c>
      <c r="J28" s="28">
        <f t="shared" si="8"/>
        <v>0</v>
      </c>
      <c r="K28" s="28">
        <f t="shared" si="8"/>
        <v>0</v>
      </c>
      <c r="L28" s="28">
        <f t="shared" si="8"/>
        <v>0</v>
      </c>
      <c r="M28" s="28">
        <f t="shared" si="8"/>
        <v>0</v>
      </c>
      <c r="N28" s="28">
        <f t="shared" si="8"/>
        <v>0</v>
      </c>
      <c r="O28" s="28">
        <f t="shared" ref="O28:P28" si="9">O37+O35+O34+O33+O32+O31+O30+O29+O36</f>
        <v>0</v>
      </c>
      <c r="P28" s="28">
        <f t="shared" si="9"/>
        <v>3106721.76</v>
      </c>
    </row>
    <row r="29" spans="1:16" ht="10.9" customHeight="1" x14ac:dyDescent="0.2">
      <c r="A29" s="31" t="s">
        <v>37</v>
      </c>
      <c r="B29" s="30">
        <v>2200000</v>
      </c>
      <c r="C29" s="30">
        <v>2350000</v>
      </c>
      <c r="D29" s="30">
        <v>0</v>
      </c>
      <c r="E29" s="30">
        <v>16461</v>
      </c>
      <c r="F29" s="30">
        <v>33936.800000000003</v>
      </c>
      <c r="G29" s="30">
        <v>0</v>
      </c>
      <c r="H29" s="30">
        <v>0</v>
      </c>
      <c r="I29" s="30">
        <v>0</v>
      </c>
      <c r="J29" s="30">
        <v>0</v>
      </c>
      <c r="K29" s="30">
        <v>0</v>
      </c>
      <c r="L29" s="30">
        <v>0</v>
      </c>
      <c r="M29" s="30">
        <v>0</v>
      </c>
      <c r="N29" s="30">
        <v>0</v>
      </c>
      <c r="O29" s="30">
        <v>0</v>
      </c>
      <c r="P29" s="30">
        <f t="shared" si="3"/>
        <v>50397.8</v>
      </c>
    </row>
    <row r="30" spans="1:16" ht="10.9" customHeight="1" x14ac:dyDescent="0.2">
      <c r="A30" s="29" t="s">
        <v>38</v>
      </c>
      <c r="B30" s="30">
        <v>2090000</v>
      </c>
      <c r="C30" s="30">
        <v>1690000</v>
      </c>
      <c r="D30" s="30">
        <v>0</v>
      </c>
      <c r="E30" s="30">
        <v>0</v>
      </c>
      <c r="F30" s="30">
        <v>15930</v>
      </c>
      <c r="G30" s="30">
        <v>0</v>
      </c>
      <c r="H30" s="30">
        <v>0</v>
      </c>
      <c r="I30" s="30">
        <v>0</v>
      </c>
      <c r="J30" s="30">
        <v>0</v>
      </c>
      <c r="K30" s="30">
        <v>0</v>
      </c>
      <c r="L30" s="30">
        <v>0</v>
      </c>
      <c r="M30" s="30">
        <v>0</v>
      </c>
      <c r="N30" s="30">
        <v>0</v>
      </c>
      <c r="O30" s="30">
        <v>0</v>
      </c>
      <c r="P30" s="30">
        <f t="shared" si="3"/>
        <v>15930</v>
      </c>
    </row>
    <row r="31" spans="1:16" ht="10.9" customHeight="1" x14ac:dyDescent="0.2">
      <c r="A31" s="31" t="s">
        <v>39</v>
      </c>
      <c r="B31" s="30">
        <v>4100000</v>
      </c>
      <c r="C31" s="30">
        <v>4500000</v>
      </c>
      <c r="D31" s="30">
        <v>0</v>
      </c>
      <c r="E31" s="30">
        <v>890331.24</v>
      </c>
      <c r="F31" s="30">
        <v>157825</v>
      </c>
      <c r="G31" s="30">
        <v>0</v>
      </c>
      <c r="H31" s="30">
        <v>0</v>
      </c>
      <c r="I31" s="30">
        <v>0</v>
      </c>
      <c r="J31" s="30">
        <v>0</v>
      </c>
      <c r="K31" s="30">
        <v>0</v>
      </c>
      <c r="L31" s="30">
        <v>0</v>
      </c>
      <c r="M31" s="30">
        <v>0</v>
      </c>
      <c r="N31" s="30">
        <v>0</v>
      </c>
      <c r="O31" s="30">
        <v>0</v>
      </c>
      <c r="P31" s="30">
        <f t="shared" si="3"/>
        <v>1048156.24</v>
      </c>
    </row>
    <row r="32" spans="1:16" ht="10.9" customHeight="1" x14ac:dyDescent="0.2">
      <c r="A32" s="29" t="s">
        <v>40</v>
      </c>
      <c r="B32" s="30">
        <v>10000</v>
      </c>
      <c r="C32" s="30">
        <v>100000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41</v>
      </c>
      <c r="B33" s="30">
        <v>440000</v>
      </c>
      <c r="C33" s="30">
        <v>390000</v>
      </c>
      <c r="D33" s="30">
        <v>0</v>
      </c>
      <c r="E33" s="30">
        <v>0</v>
      </c>
      <c r="F33" s="30">
        <v>572.16999999999996</v>
      </c>
      <c r="G33" s="30">
        <v>0</v>
      </c>
      <c r="H33" s="30">
        <v>0</v>
      </c>
      <c r="I33" s="30">
        <v>0</v>
      </c>
      <c r="J33" s="30">
        <v>0</v>
      </c>
      <c r="K33" s="30">
        <v>0</v>
      </c>
      <c r="L33" s="30">
        <v>0</v>
      </c>
      <c r="M33" s="30">
        <v>0</v>
      </c>
      <c r="N33" s="30">
        <v>0</v>
      </c>
      <c r="O33" s="30">
        <v>0</v>
      </c>
      <c r="P33" s="30">
        <f t="shared" si="3"/>
        <v>572.16999999999996</v>
      </c>
    </row>
    <row r="34" spans="1:16" ht="10.9" customHeight="1" x14ac:dyDescent="0.2">
      <c r="A34" s="31" t="s">
        <v>42</v>
      </c>
      <c r="B34" s="30">
        <v>550000</v>
      </c>
      <c r="C34" s="30">
        <v>760045</v>
      </c>
      <c r="D34" s="30">
        <v>0</v>
      </c>
      <c r="E34" s="30">
        <v>78569.119999999995</v>
      </c>
      <c r="F34" s="30">
        <v>95158.69</v>
      </c>
      <c r="G34" s="30">
        <v>0</v>
      </c>
      <c r="H34" s="30">
        <v>0</v>
      </c>
      <c r="I34" s="30">
        <v>0</v>
      </c>
      <c r="J34" s="30">
        <v>0</v>
      </c>
      <c r="K34" s="30">
        <v>0</v>
      </c>
      <c r="L34" s="30">
        <v>0</v>
      </c>
      <c r="M34" s="30">
        <v>0</v>
      </c>
      <c r="N34" s="30">
        <v>0</v>
      </c>
      <c r="O34" s="30">
        <v>0</v>
      </c>
      <c r="P34" s="30">
        <f t="shared" si="3"/>
        <v>173727.81</v>
      </c>
    </row>
    <row r="35" spans="1:16" ht="10.9" customHeight="1" x14ac:dyDescent="0.2">
      <c r="A35" s="31" t="s">
        <v>43</v>
      </c>
      <c r="B35" s="30">
        <v>21300000</v>
      </c>
      <c r="C35" s="30">
        <v>21400000</v>
      </c>
      <c r="D35" s="30">
        <v>0</v>
      </c>
      <c r="E35" s="30">
        <v>173155.20000000001</v>
      </c>
      <c r="F35" s="30">
        <v>28846.05</v>
      </c>
      <c r="G35" s="30">
        <v>0</v>
      </c>
      <c r="H35" s="30">
        <v>0</v>
      </c>
      <c r="I35" s="30">
        <v>0</v>
      </c>
      <c r="J35" s="30">
        <v>0</v>
      </c>
      <c r="K35" s="30">
        <v>0</v>
      </c>
      <c r="L35" s="30">
        <v>0</v>
      </c>
      <c r="M35" s="30">
        <v>0</v>
      </c>
      <c r="N35" s="30">
        <v>0</v>
      </c>
      <c r="O35" s="30">
        <v>0</v>
      </c>
      <c r="P35" s="30">
        <f t="shared" si="3"/>
        <v>202001.25</v>
      </c>
    </row>
    <row r="36" spans="1:16" ht="10.9" customHeight="1"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11350000</v>
      </c>
      <c r="C37" s="30">
        <v>10570000</v>
      </c>
      <c r="D37" s="30">
        <v>168560.99</v>
      </c>
      <c r="E37" s="30">
        <v>986444.20000000007</v>
      </c>
      <c r="F37" s="30">
        <v>460931.3000000001</v>
      </c>
      <c r="G37" s="30">
        <v>0</v>
      </c>
      <c r="H37" s="30">
        <v>0</v>
      </c>
      <c r="I37" s="30">
        <v>0</v>
      </c>
      <c r="J37" s="30">
        <v>0</v>
      </c>
      <c r="K37" s="30">
        <v>0</v>
      </c>
      <c r="L37" s="30">
        <v>0</v>
      </c>
      <c r="M37" s="30">
        <v>0</v>
      </c>
      <c r="N37" s="30">
        <v>0</v>
      </c>
      <c r="O37" s="30">
        <v>0</v>
      </c>
      <c r="P37" s="30">
        <f t="shared" si="3"/>
        <v>1615936.49</v>
      </c>
    </row>
    <row r="38" spans="1:16" ht="9.6" customHeight="1" x14ac:dyDescent="0.2">
      <c r="A38" s="27" t="s">
        <v>46</v>
      </c>
      <c r="B38" s="28">
        <f t="shared" ref="B38:C38" si="10">B39+B40+B42+B44+B45+B46+B41+B43</f>
        <v>1148375388</v>
      </c>
      <c r="C38" s="28">
        <f t="shared" si="10"/>
        <v>1156375388</v>
      </c>
      <c r="D38" s="28">
        <f t="shared" ref="D38:N38" si="11">D39+D40+D42+D44+D45+D46+D41+D43</f>
        <v>52278111.359999999</v>
      </c>
      <c r="E38" s="28">
        <f t="shared" si="11"/>
        <v>83819676.159999996</v>
      </c>
      <c r="F38" s="28">
        <f t="shared" si="11"/>
        <v>52559069.240000002</v>
      </c>
      <c r="G38" s="28">
        <f t="shared" si="11"/>
        <v>0</v>
      </c>
      <c r="H38" s="28">
        <f t="shared" si="11"/>
        <v>0</v>
      </c>
      <c r="I38" s="28">
        <f t="shared" si="11"/>
        <v>0</v>
      </c>
      <c r="J38" s="28">
        <f t="shared" si="11"/>
        <v>0</v>
      </c>
      <c r="K38" s="28">
        <f t="shared" si="11"/>
        <v>0</v>
      </c>
      <c r="L38" s="28">
        <f t="shared" si="11"/>
        <v>0</v>
      </c>
      <c r="M38" s="28">
        <f t="shared" si="11"/>
        <v>0</v>
      </c>
      <c r="N38" s="28">
        <f t="shared" si="11"/>
        <v>0</v>
      </c>
      <c r="O38" s="28">
        <f t="shared" ref="O38:P38" si="12">O39+O40+O42+O44+O45+O46+O41+O43</f>
        <v>0</v>
      </c>
      <c r="P38" s="28">
        <f t="shared" si="12"/>
        <v>188656856.76000002</v>
      </c>
    </row>
    <row r="39" spans="1:16" x14ac:dyDescent="0.2">
      <c r="A39" s="31" t="s">
        <v>47</v>
      </c>
      <c r="B39" s="30">
        <v>170621314</v>
      </c>
      <c r="C39" s="30">
        <v>178621314</v>
      </c>
      <c r="D39" s="30">
        <v>0</v>
      </c>
      <c r="E39" s="30">
        <v>13409146.18</v>
      </c>
      <c r="F39" s="30">
        <v>200000</v>
      </c>
      <c r="G39" s="30">
        <v>0</v>
      </c>
      <c r="H39" s="30">
        <v>0</v>
      </c>
      <c r="I39" s="30">
        <v>0</v>
      </c>
      <c r="J39" s="30">
        <v>0</v>
      </c>
      <c r="K39" s="30">
        <v>0</v>
      </c>
      <c r="L39" s="30">
        <v>0</v>
      </c>
      <c r="M39" s="30">
        <v>0</v>
      </c>
      <c r="N39" s="30">
        <v>0</v>
      </c>
      <c r="O39" s="30">
        <v>0</v>
      </c>
      <c r="P39" s="30">
        <f t="shared" ref="P39:P75" si="13">D39+E39+F39+G39+H39+I39+J39+K39+L39+M39+N39+O39</f>
        <v>13609146.18</v>
      </c>
    </row>
    <row r="40" spans="1:16" ht="16.5" x14ac:dyDescent="0.2">
      <c r="A40" s="31" t="s">
        <v>48</v>
      </c>
      <c r="B40" s="30">
        <v>560856474</v>
      </c>
      <c r="C40" s="30">
        <v>560856474</v>
      </c>
      <c r="D40" s="30">
        <v>38399633.700000003</v>
      </c>
      <c r="E40" s="30">
        <v>38399633.700000003</v>
      </c>
      <c r="F40" s="30">
        <v>2759167</v>
      </c>
      <c r="G40" s="30">
        <v>0</v>
      </c>
      <c r="H40" s="30">
        <v>0</v>
      </c>
      <c r="I40" s="30">
        <v>0</v>
      </c>
      <c r="J40" s="30">
        <v>0</v>
      </c>
      <c r="K40" s="30">
        <v>0</v>
      </c>
      <c r="L40" s="30">
        <v>0</v>
      </c>
      <c r="M40" s="30">
        <v>0</v>
      </c>
      <c r="N40" s="30">
        <v>0</v>
      </c>
      <c r="O40" s="30">
        <v>0</v>
      </c>
      <c r="P40" s="30">
        <f t="shared" si="13"/>
        <v>79558434.400000006</v>
      </c>
    </row>
    <row r="41" spans="1:16" ht="16.5" x14ac:dyDescent="0.2">
      <c r="A41" s="31" t="s">
        <v>49</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13272260</v>
      </c>
      <c r="F42" s="30">
        <v>13272260</v>
      </c>
      <c r="G42" s="30">
        <v>0</v>
      </c>
      <c r="H42" s="30">
        <v>0</v>
      </c>
      <c r="I42" s="30">
        <v>0</v>
      </c>
      <c r="J42" s="30">
        <v>0</v>
      </c>
      <c r="K42" s="30">
        <v>0</v>
      </c>
      <c r="L42" s="30">
        <v>0</v>
      </c>
      <c r="M42" s="30">
        <v>0</v>
      </c>
      <c r="N42" s="30">
        <v>0</v>
      </c>
      <c r="O42" s="30">
        <v>0</v>
      </c>
      <c r="P42" s="30">
        <f t="shared" si="13"/>
        <v>39816780</v>
      </c>
    </row>
    <row r="43" spans="1:16" ht="16.5" x14ac:dyDescent="0.2">
      <c r="A43" s="31" t="s">
        <v>51</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0</v>
      </c>
      <c r="H45" s="30">
        <v>0</v>
      </c>
      <c r="I45" s="30">
        <v>0</v>
      </c>
      <c r="J45" s="30">
        <v>0</v>
      </c>
      <c r="K45" s="30">
        <v>0</v>
      </c>
      <c r="L45" s="30">
        <v>0</v>
      </c>
      <c r="M45" s="30">
        <v>0</v>
      </c>
      <c r="N45" s="30">
        <v>0</v>
      </c>
      <c r="O45" s="30">
        <v>0</v>
      </c>
      <c r="P45" s="30">
        <f t="shared" si="13"/>
        <v>0</v>
      </c>
    </row>
    <row r="46" spans="1:16" ht="16.5" x14ac:dyDescent="0.2">
      <c r="A46" s="9" t="s">
        <v>54</v>
      </c>
      <c r="B46" s="30">
        <v>235683132</v>
      </c>
      <c r="C46" s="30">
        <v>235683132</v>
      </c>
      <c r="D46" s="30">
        <v>606217.65999999992</v>
      </c>
      <c r="E46" s="30">
        <v>18738636.280000001</v>
      </c>
      <c r="F46" s="30">
        <v>36327642.240000002</v>
      </c>
      <c r="G46" s="30">
        <v>0</v>
      </c>
      <c r="H46" s="30">
        <v>0</v>
      </c>
      <c r="I46" s="30">
        <v>0</v>
      </c>
      <c r="J46" s="30">
        <v>0</v>
      </c>
      <c r="K46" s="30">
        <v>0</v>
      </c>
      <c r="L46" s="30">
        <v>0</v>
      </c>
      <c r="M46" s="30">
        <v>0</v>
      </c>
      <c r="N46" s="30">
        <v>0</v>
      </c>
      <c r="O46" s="30">
        <v>0</v>
      </c>
      <c r="P46" s="30">
        <f t="shared" si="13"/>
        <v>55672496.180000007</v>
      </c>
    </row>
    <row r="47" spans="1:16" s="12" customFormat="1" ht="15" x14ac:dyDescent="0.2">
      <c r="A47" s="5" t="s">
        <v>55</v>
      </c>
      <c r="B47" s="28">
        <f t="shared" ref="B47:C47" si="14">SUM(B48:B53)</f>
        <v>57641337</v>
      </c>
      <c r="C47" s="28">
        <f t="shared" si="14"/>
        <v>61576936</v>
      </c>
      <c r="D47" s="28">
        <f t="shared" ref="D47:N47" si="15">SUM(D48:D53)</f>
        <v>0</v>
      </c>
      <c r="E47" s="28">
        <f t="shared" si="15"/>
        <v>24000000</v>
      </c>
      <c r="F47" s="28">
        <f t="shared" si="15"/>
        <v>0</v>
      </c>
      <c r="G47" s="28">
        <f t="shared" si="15"/>
        <v>0</v>
      </c>
      <c r="H47" s="28">
        <f t="shared" si="15"/>
        <v>0</v>
      </c>
      <c r="I47" s="28">
        <f t="shared" si="15"/>
        <v>0</v>
      </c>
      <c r="J47" s="28">
        <f t="shared" si="15"/>
        <v>0</v>
      </c>
      <c r="K47" s="28">
        <f t="shared" si="15"/>
        <v>0</v>
      </c>
      <c r="L47" s="28">
        <f t="shared" si="15"/>
        <v>0</v>
      </c>
      <c r="M47" s="28">
        <f t="shared" si="15"/>
        <v>0</v>
      </c>
      <c r="N47" s="28">
        <f t="shared" si="15"/>
        <v>0</v>
      </c>
      <c r="O47" s="28">
        <f t="shared" ref="O47:P47" si="16">SUM(O48:O53)</f>
        <v>0</v>
      </c>
      <c r="P47" s="28">
        <f t="shared" si="16"/>
        <v>24000000</v>
      </c>
    </row>
    <row r="48" spans="1:16" x14ac:dyDescent="0.2">
      <c r="A48" s="9" t="s">
        <v>56</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x14ac:dyDescent="0.2">
      <c r="A49" s="9" t="s">
        <v>57</v>
      </c>
      <c r="B49" s="30">
        <v>57641337</v>
      </c>
      <c r="C49" s="30">
        <v>61576936</v>
      </c>
      <c r="D49" s="30">
        <v>0</v>
      </c>
      <c r="E49" s="30">
        <v>24000000</v>
      </c>
      <c r="F49" s="30">
        <v>0</v>
      </c>
      <c r="G49" s="30">
        <v>0</v>
      </c>
      <c r="H49" s="30">
        <v>0</v>
      </c>
      <c r="I49" s="30">
        <v>0</v>
      </c>
      <c r="J49" s="30">
        <v>0</v>
      </c>
      <c r="K49" s="30">
        <v>0</v>
      </c>
      <c r="L49" s="30">
        <v>0</v>
      </c>
      <c r="M49" s="30">
        <v>0</v>
      </c>
      <c r="N49" s="30">
        <v>0</v>
      </c>
      <c r="O49" s="30">
        <v>0</v>
      </c>
      <c r="P49" s="30">
        <f t="shared" si="13"/>
        <v>24000000</v>
      </c>
    </row>
    <row r="50" spans="1:16" ht="16.5" x14ac:dyDescent="0.2">
      <c r="A50" s="9" t="s">
        <v>58</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x14ac:dyDescent="0.2">
      <c r="A53" s="9" t="s">
        <v>61</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113200000</v>
      </c>
      <c r="C54" s="28">
        <f t="shared" si="17"/>
        <v>37747000</v>
      </c>
      <c r="D54" s="28">
        <f t="shared" si="17"/>
        <v>0</v>
      </c>
      <c r="E54" s="28">
        <f t="shared" si="17"/>
        <v>54634</v>
      </c>
      <c r="F54" s="28">
        <f t="shared" si="17"/>
        <v>581284.24</v>
      </c>
      <c r="G54" s="28">
        <f t="shared" si="17"/>
        <v>0</v>
      </c>
      <c r="H54" s="28">
        <f t="shared" si="17"/>
        <v>0</v>
      </c>
      <c r="I54" s="28">
        <f t="shared" ref="I54:N54" si="18">I55+I56+I58+I59+I60+I62+I57+I63+I61</f>
        <v>0</v>
      </c>
      <c r="J54" s="28">
        <f t="shared" si="18"/>
        <v>0</v>
      </c>
      <c r="K54" s="28">
        <f t="shared" si="18"/>
        <v>0</v>
      </c>
      <c r="L54" s="28">
        <f t="shared" si="18"/>
        <v>0</v>
      </c>
      <c r="M54" s="28">
        <f t="shared" si="18"/>
        <v>0</v>
      </c>
      <c r="N54" s="28">
        <f t="shared" si="18"/>
        <v>0</v>
      </c>
      <c r="O54" s="28">
        <f t="shared" ref="O54:P54" si="19">O55+O56+O58+O59+O60+O62+O57+O63+O61</f>
        <v>0</v>
      </c>
      <c r="P54" s="28">
        <f t="shared" si="19"/>
        <v>635918.24</v>
      </c>
    </row>
    <row r="55" spans="1:16" ht="10.9" customHeight="1" x14ac:dyDescent="0.2">
      <c r="A55" s="7" t="s">
        <v>63</v>
      </c>
      <c r="B55" s="30">
        <v>7300000</v>
      </c>
      <c r="C55" s="30">
        <v>15850000</v>
      </c>
      <c r="D55" s="30">
        <v>0</v>
      </c>
      <c r="E55" s="30">
        <v>49560</v>
      </c>
      <c r="F55" s="30">
        <v>431264.04000000004</v>
      </c>
      <c r="G55" s="30">
        <v>0</v>
      </c>
      <c r="H55" s="30">
        <v>0</v>
      </c>
      <c r="I55" s="30">
        <v>0</v>
      </c>
      <c r="J55" s="30">
        <v>0</v>
      </c>
      <c r="K55" s="30">
        <v>0</v>
      </c>
      <c r="L55" s="30">
        <v>0</v>
      </c>
      <c r="M55" s="30">
        <v>0</v>
      </c>
      <c r="N55" s="30">
        <v>0</v>
      </c>
      <c r="O55" s="30">
        <v>0</v>
      </c>
      <c r="P55" s="30">
        <f t="shared" ref="P55:P60" si="20">D55+E55+F55+G55+H55+I55+J55+K55+L55+M55+N55+O55</f>
        <v>480824.04000000004</v>
      </c>
    </row>
    <row r="56" spans="1:16" ht="10.9" customHeight="1" x14ac:dyDescent="0.2">
      <c r="A56" s="9" t="s">
        <v>64</v>
      </c>
      <c r="B56" s="30">
        <v>4800000</v>
      </c>
      <c r="C56" s="30">
        <v>3500000</v>
      </c>
      <c r="D56" s="30">
        <v>0</v>
      </c>
      <c r="E56" s="30">
        <v>0</v>
      </c>
      <c r="F56" s="30">
        <v>68222.600000000006</v>
      </c>
      <c r="G56" s="30">
        <v>0</v>
      </c>
      <c r="H56" s="30">
        <v>0</v>
      </c>
      <c r="I56" s="30">
        <v>0</v>
      </c>
      <c r="J56" s="30">
        <v>0</v>
      </c>
      <c r="K56" s="30">
        <v>0</v>
      </c>
      <c r="L56" s="30">
        <v>0</v>
      </c>
      <c r="M56" s="30">
        <v>0</v>
      </c>
      <c r="N56" s="30">
        <v>0</v>
      </c>
      <c r="O56" s="30">
        <v>0</v>
      </c>
      <c r="P56" s="30">
        <f t="shared" si="20"/>
        <v>68222.600000000006</v>
      </c>
    </row>
    <row r="57" spans="1:16" ht="10.9" customHeight="1" x14ac:dyDescent="0.2">
      <c r="A57" s="9" t="s">
        <v>65</v>
      </c>
      <c r="B57" s="30">
        <v>50000</v>
      </c>
      <c r="C57" s="30">
        <v>50000</v>
      </c>
      <c r="D57" s="30">
        <v>0</v>
      </c>
      <c r="E57" s="30">
        <v>0</v>
      </c>
      <c r="F57" s="30">
        <v>0</v>
      </c>
      <c r="G57" s="30">
        <v>0</v>
      </c>
      <c r="H57" s="30">
        <v>0</v>
      </c>
      <c r="I57" s="30">
        <v>0</v>
      </c>
      <c r="J57" s="30">
        <v>0</v>
      </c>
      <c r="K57" s="30">
        <v>0</v>
      </c>
      <c r="L57" s="30">
        <v>0</v>
      </c>
      <c r="M57" s="30">
        <v>0</v>
      </c>
      <c r="N57" s="30">
        <v>0</v>
      </c>
      <c r="O57" s="30">
        <v>0</v>
      </c>
      <c r="P57" s="30">
        <f t="shared" si="20"/>
        <v>0</v>
      </c>
    </row>
    <row r="58" spans="1:16" ht="10.9" customHeight="1" x14ac:dyDescent="0.2">
      <c r="A58" s="9" t="s">
        <v>66</v>
      </c>
      <c r="B58" s="30">
        <v>50000</v>
      </c>
      <c r="C58" s="30">
        <v>67000</v>
      </c>
      <c r="D58" s="30">
        <v>0</v>
      </c>
      <c r="E58" s="30">
        <v>0</v>
      </c>
      <c r="F58" s="30">
        <v>7994.5</v>
      </c>
      <c r="G58" s="30">
        <v>0</v>
      </c>
      <c r="H58" s="30">
        <v>0</v>
      </c>
      <c r="I58" s="30">
        <v>0</v>
      </c>
      <c r="J58" s="30">
        <v>0</v>
      </c>
      <c r="K58" s="30">
        <v>0</v>
      </c>
      <c r="L58" s="30">
        <v>0</v>
      </c>
      <c r="M58" s="30">
        <v>0</v>
      </c>
      <c r="N58" s="30">
        <v>0</v>
      </c>
      <c r="O58" s="30">
        <v>0</v>
      </c>
      <c r="P58" s="30">
        <f t="shared" si="20"/>
        <v>7994.5</v>
      </c>
    </row>
    <row r="59" spans="1:16" ht="10.9" customHeight="1" x14ac:dyDescent="0.2">
      <c r="A59" s="9" t="s">
        <v>67</v>
      </c>
      <c r="B59" s="30">
        <v>100800000</v>
      </c>
      <c r="C59" s="30">
        <v>18060000</v>
      </c>
      <c r="D59" s="30">
        <v>0</v>
      </c>
      <c r="E59" s="30">
        <v>5074</v>
      </c>
      <c r="F59" s="30">
        <v>73803.100000000006</v>
      </c>
      <c r="G59" s="30">
        <v>0</v>
      </c>
      <c r="H59" s="30">
        <v>0</v>
      </c>
      <c r="I59" s="30">
        <v>0</v>
      </c>
      <c r="J59" s="30">
        <v>0</v>
      </c>
      <c r="K59" s="30">
        <v>0</v>
      </c>
      <c r="L59" s="30">
        <v>0</v>
      </c>
      <c r="M59" s="30">
        <v>0</v>
      </c>
      <c r="N59" s="30">
        <v>0</v>
      </c>
      <c r="O59" s="30">
        <v>0</v>
      </c>
      <c r="P59" s="30">
        <f t="shared" si="20"/>
        <v>78877.100000000006</v>
      </c>
    </row>
    <row r="60" spans="1:16" ht="10.9" customHeight="1" x14ac:dyDescent="0.2">
      <c r="A60" s="9" t="s">
        <v>68</v>
      </c>
      <c r="B60" s="30">
        <v>100000</v>
      </c>
      <c r="C60" s="30">
        <v>120000</v>
      </c>
      <c r="D60" s="30">
        <v>0</v>
      </c>
      <c r="E60" s="30">
        <v>0</v>
      </c>
      <c r="F60" s="30">
        <v>0</v>
      </c>
      <c r="G60" s="30">
        <v>0</v>
      </c>
      <c r="H60" s="30">
        <v>0</v>
      </c>
      <c r="I60" s="30">
        <v>0</v>
      </c>
      <c r="J60" s="30">
        <v>0</v>
      </c>
      <c r="K60" s="30">
        <v>0</v>
      </c>
      <c r="L60" s="30">
        <v>0</v>
      </c>
      <c r="M60" s="30">
        <v>0</v>
      </c>
      <c r="N60" s="30">
        <v>0</v>
      </c>
      <c r="O60" s="30">
        <v>0</v>
      </c>
      <c r="P60" s="30">
        <f t="shared" si="20"/>
        <v>0</v>
      </c>
    </row>
    <row r="61" spans="1:16" ht="10.9" customHeight="1"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0.9" customHeight="1" x14ac:dyDescent="0.2">
      <c r="A63" s="9" t="s">
        <v>71</v>
      </c>
      <c r="B63" s="30">
        <v>100000</v>
      </c>
      <c r="C63" s="30">
        <v>100000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72</v>
      </c>
      <c r="B64" s="28">
        <f t="shared" ref="B64:C64" si="21">B65+B66+B67+B68</f>
        <v>5000000</v>
      </c>
      <c r="C64" s="28">
        <f t="shared" si="21"/>
        <v>17999000</v>
      </c>
      <c r="D64" s="28">
        <f t="shared" ref="D64:N64" si="22">D65+D66+D67+D68</f>
        <v>0</v>
      </c>
      <c r="E64" s="28">
        <f t="shared" si="22"/>
        <v>0</v>
      </c>
      <c r="F64" s="28">
        <f t="shared" si="22"/>
        <v>0</v>
      </c>
      <c r="G64" s="28">
        <f t="shared" si="22"/>
        <v>0</v>
      </c>
      <c r="H64" s="28">
        <f t="shared" si="22"/>
        <v>0</v>
      </c>
      <c r="I64" s="28">
        <f t="shared" si="22"/>
        <v>0</v>
      </c>
      <c r="J64" s="28">
        <f t="shared" si="22"/>
        <v>0</v>
      </c>
      <c r="K64" s="28">
        <f t="shared" si="22"/>
        <v>0</v>
      </c>
      <c r="L64" s="28">
        <f t="shared" si="22"/>
        <v>0</v>
      </c>
      <c r="M64" s="28">
        <f t="shared" si="22"/>
        <v>0</v>
      </c>
      <c r="N64" s="28">
        <f t="shared" si="22"/>
        <v>0</v>
      </c>
      <c r="O64" s="28">
        <f t="shared" ref="O64:P64" si="23">O65+O66+O67+O68</f>
        <v>0</v>
      </c>
      <c r="P64" s="28">
        <f t="shared" si="23"/>
        <v>0</v>
      </c>
    </row>
    <row r="65" spans="1:16" x14ac:dyDescent="0.2">
      <c r="A65" s="7" t="s">
        <v>73</v>
      </c>
      <c r="B65" s="30">
        <v>3000000</v>
      </c>
      <c r="C65" s="30">
        <v>16919000</v>
      </c>
      <c r="D65" s="30">
        <v>0</v>
      </c>
      <c r="E65" s="30">
        <v>0</v>
      </c>
      <c r="F65" s="30">
        <v>0</v>
      </c>
      <c r="G65" s="30">
        <v>0</v>
      </c>
      <c r="H65" s="30">
        <v>0</v>
      </c>
      <c r="I65" s="30">
        <v>0</v>
      </c>
      <c r="J65" s="30">
        <v>0</v>
      </c>
      <c r="K65" s="30">
        <v>0</v>
      </c>
      <c r="L65" s="30">
        <v>0</v>
      </c>
      <c r="M65" s="30">
        <v>0</v>
      </c>
      <c r="N65" s="30">
        <v>0</v>
      </c>
      <c r="O65" s="30">
        <v>0</v>
      </c>
      <c r="P65" s="30">
        <f t="shared" si="13"/>
        <v>0</v>
      </c>
    </row>
    <row r="66" spans="1:16" x14ac:dyDescent="0.2">
      <c r="A66" s="7" t="s">
        <v>74</v>
      </c>
      <c r="B66" s="30">
        <v>2000000</v>
      </c>
      <c r="C66" s="30">
        <v>1080000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75</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76</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9.6" customHeight="1"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2818906675</v>
      </c>
      <c r="C85" s="17">
        <f t="shared" si="40"/>
        <v>2802842274</v>
      </c>
      <c r="D85" s="17">
        <f t="shared" ref="D85:N85" si="41">D12+D18+D28+D38+D47+D54+D64</f>
        <v>124218898.16999999</v>
      </c>
      <c r="E85" s="17">
        <f t="shared" si="41"/>
        <v>180375713.22</v>
      </c>
      <c r="F85" s="17">
        <f t="shared" si="41"/>
        <v>153242420.46000001</v>
      </c>
      <c r="G85" s="17">
        <f t="shared" si="41"/>
        <v>0</v>
      </c>
      <c r="H85" s="17">
        <f t="shared" si="41"/>
        <v>0</v>
      </c>
      <c r="I85" s="17">
        <f t="shared" si="41"/>
        <v>0</v>
      </c>
      <c r="J85" s="17">
        <f t="shared" si="41"/>
        <v>0</v>
      </c>
      <c r="K85" s="17">
        <f t="shared" si="41"/>
        <v>0</v>
      </c>
      <c r="L85" s="17">
        <f t="shared" si="41"/>
        <v>0</v>
      </c>
      <c r="M85" s="17">
        <f t="shared" si="41"/>
        <v>0</v>
      </c>
      <c r="N85" s="17">
        <f t="shared" si="41"/>
        <v>0</v>
      </c>
      <c r="O85" s="17">
        <f t="shared" ref="O85" si="42">O12+O18+O28+O38+O47+O54+O64</f>
        <v>0</v>
      </c>
      <c r="P85" s="17">
        <f>P12+P18+P28+P38+P47+P54+P64</f>
        <v>457837031.85000002</v>
      </c>
      <c r="Q85" s="38"/>
      <c r="R85" s="36"/>
    </row>
    <row r="86" spans="1:18" x14ac:dyDescent="0.2">
      <c r="A86" s="39" t="s">
        <v>102</v>
      </c>
      <c r="B86" s="15"/>
      <c r="C86" s="15"/>
      <c r="D86" s="25"/>
      <c r="E86" s="25"/>
      <c r="F86" s="25"/>
      <c r="G86" s="25"/>
      <c r="H86" s="25"/>
      <c r="I86" s="25"/>
      <c r="J86" s="25"/>
      <c r="K86" s="6"/>
      <c r="L86" s="6"/>
      <c r="M86" s="6"/>
      <c r="N86" s="11"/>
      <c r="O86" s="11"/>
      <c r="P86" s="11"/>
    </row>
    <row r="87" spans="1:18" ht="12" customHeight="1" x14ac:dyDescent="0.2">
      <c r="A87" s="69" t="s">
        <v>97</v>
      </c>
      <c r="B87" s="69"/>
      <c r="C87" s="69"/>
      <c r="D87" s="69"/>
      <c r="E87" s="69"/>
      <c r="F87" s="69"/>
      <c r="G87" s="69"/>
      <c r="H87" s="69"/>
      <c r="I87" s="69"/>
      <c r="J87" s="69"/>
      <c r="K87" s="11"/>
      <c r="L87" s="11"/>
      <c r="M87" s="11"/>
      <c r="N87" s="11"/>
      <c r="O87" s="11"/>
      <c r="P87" s="11"/>
    </row>
    <row r="88" spans="1:18" ht="14.25" customHeight="1" x14ac:dyDescent="0.2">
      <c r="A88" s="76" t="s">
        <v>98</v>
      </c>
      <c r="B88" s="76"/>
      <c r="C88" s="76"/>
      <c r="D88" s="76"/>
      <c r="E88" s="76"/>
      <c r="F88" s="76"/>
      <c r="G88" s="76"/>
      <c r="H88" s="76"/>
      <c r="I88" s="76"/>
      <c r="J88" s="76"/>
      <c r="K88" s="11"/>
      <c r="L88" s="11"/>
      <c r="M88" s="11"/>
      <c r="N88" s="11"/>
      <c r="O88" s="11"/>
      <c r="P88" s="11"/>
    </row>
    <row r="89" spans="1:18" ht="27" customHeight="1" x14ac:dyDescent="0.2">
      <c r="A89" s="69" t="s">
        <v>99</v>
      </c>
      <c r="B89" s="69"/>
      <c r="C89" s="69"/>
      <c r="D89" s="69"/>
      <c r="E89" s="69"/>
      <c r="F89" s="69"/>
      <c r="G89" s="69"/>
      <c r="H89" s="69"/>
      <c r="I89" s="69"/>
      <c r="J89" s="69"/>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67" t="s">
        <v>100</v>
      </c>
      <c r="O91" s="67"/>
      <c r="P91" s="67"/>
    </row>
    <row r="92" spans="1:18" ht="15" x14ac:dyDescent="0.2">
      <c r="A92" s="20" t="s">
        <v>94</v>
      </c>
      <c r="B92" s="18"/>
      <c r="C92" s="18"/>
      <c r="D92" s="18"/>
      <c r="E92" s="18"/>
      <c r="F92" s="18"/>
      <c r="G92" s="18"/>
      <c r="H92" s="18"/>
      <c r="I92" s="18"/>
      <c r="J92" s="18"/>
      <c r="K92" s="18"/>
      <c r="L92" s="18"/>
      <c r="M92" s="18"/>
      <c r="N92" s="68" t="s">
        <v>95</v>
      </c>
      <c r="O92" s="68"/>
      <c r="P92" s="68"/>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96"/>
  <sheetViews>
    <sheetView showGridLines="0" topLeftCell="A64" zoomScaleNormal="100" workbookViewId="0">
      <selection activeCell="F71" sqref="F71"/>
    </sheetView>
  </sheetViews>
  <sheetFormatPr baseColWidth="10" defaultColWidth="8.83203125" defaultRowHeight="12.75" x14ac:dyDescent="0.2"/>
  <cols>
    <col min="1" max="1" width="11.1640625" style="52" customWidth="1"/>
    <col min="2" max="2" width="8.5" style="57" customWidth="1"/>
    <col min="3" max="3" width="25.33203125" style="50" customWidth="1"/>
    <col min="4" max="4" width="59.1640625" style="37" customWidth="1"/>
    <col min="5" max="5" width="17.6640625" style="60" customWidth="1"/>
    <col min="6" max="6" width="39.33203125" style="33" customWidth="1"/>
    <col min="7" max="7" width="24.83203125" style="33" customWidth="1"/>
    <col min="8" max="8" width="8.83203125" style="33"/>
    <col min="9" max="9" width="18.5" style="33" bestFit="1" customWidth="1"/>
    <col min="10" max="16384" width="8.83203125" style="33"/>
  </cols>
  <sheetData>
    <row r="7" spans="1:11" ht="21" x14ac:dyDescent="0.2">
      <c r="A7" s="78" t="s">
        <v>0</v>
      </c>
      <c r="B7" s="79"/>
      <c r="C7" s="79"/>
      <c r="D7" s="79"/>
      <c r="E7" s="79"/>
      <c r="F7" s="34"/>
      <c r="G7" s="34"/>
      <c r="H7" s="34"/>
      <c r="I7" s="34"/>
      <c r="J7" s="34"/>
      <c r="K7" s="34"/>
    </row>
    <row r="8" spans="1:11" ht="21" x14ac:dyDescent="0.2">
      <c r="A8" s="78" t="s">
        <v>237</v>
      </c>
      <c r="B8" s="79"/>
      <c r="C8" s="79"/>
      <c r="D8" s="79"/>
      <c r="E8" s="79"/>
      <c r="F8" s="35"/>
      <c r="G8" s="35"/>
      <c r="H8" s="35"/>
      <c r="I8" s="35"/>
      <c r="J8" s="35"/>
      <c r="K8" s="35"/>
    </row>
    <row r="9" spans="1:11" ht="21" x14ac:dyDescent="0.2">
      <c r="A9" s="78" t="s">
        <v>128</v>
      </c>
      <c r="B9" s="79"/>
      <c r="C9" s="79"/>
      <c r="D9" s="79"/>
      <c r="E9" s="79"/>
    </row>
    <row r="10" spans="1:11" ht="21" x14ac:dyDescent="0.2">
      <c r="A10" s="78" t="s">
        <v>103</v>
      </c>
      <c r="B10" s="79"/>
      <c r="C10" s="79"/>
      <c r="D10" s="79"/>
      <c r="E10" s="79"/>
    </row>
    <row r="11" spans="1:11" ht="34.15" customHeight="1" x14ac:dyDescent="0.2">
      <c r="A11" s="51" t="s">
        <v>104</v>
      </c>
      <c r="B11" s="46" t="s">
        <v>105</v>
      </c>
      <c r="C11" s="46" t="s">
        <v>106</v>
      </c>
      <c r="D11" s="46" t="s">
        <v>107</v>
      </c>
      <c r="E11" s="55" t="s">
        <v>108</v>
      </c>
    </row>
    <row r="12" spans="1:11" customFormat="1" ht="76.5" x14ac:dyDescent="0.2">
      <c r="A12" s="53">
        <v>45294</v>
      </c>
      <c r="B12" s="56">
        <v>607</v>
      </c>
      <c r="C12" s="47" t="s">
        <v>129</v>
      </c>
      <c r="D12" s="48" t="s">
        <v>130</v>
      </c>
      <c r="E12" s="58">
        <v>4133376.28</v>
      </c>
    </row>
    <row r="13" spans="1:11" customFormat="1" ht="63.75" x14ac:dyDescent="0.2">
      <c r="A13" s="54">
        <v>45385</v>
      </c>
      <c r="B13" s="56">
        <v>630</v>
      </c>
      <c r="C13" s="48" t="s">
        <v>113</v>
      </c>
      <c r="D13" s="48" t="s">
        <v>131</v>
      </c>
      <c r="E13" s="58">
        <v>32570</v>
      </c>
    </row>
    <row r="14" spans="1:11" customFormat="1" ht="76.5" x14ac:dyDescent="0.2">
      <c r="A14" s="54">
        <v>45415</v>
      </c>
      <c r="B14" s="56">
        <v>639</v>
      </c>
      <c r="C14" s="49" t="s">
        <v>124</v>
      </c>
      <c r="D14" s="48" t="s">
        <v>132</v>
      </c>
      <c r="E14" s="58">
        <v>33936.800000000003</v>
      </c>
    </row>
    <row r="15" spans="1:11" customFormat="1" ht="51" x14ac:dyDescent="0.2">
      <c r="A15" s="54">
        <v>45415</v>
      </c>
      <c r="B15" s="56">
        <v>641</v>
      </c>
      <c r="C15" s="49" t="s">
        <v>133</v>
      </c>
      <c r="D15" s="48" t="s">
        <v>134</v>
      </c>
      <c r="E15" s="58">
        <v>212916.84</v>
      </c>
    </row>
    <row r="16" spans="1:11" customFormat="1" ht="51" x14ac:dyDescent="0.2">
      <c r="A16" s="54">
        <v>45415</v>
      </c>
      <c r="B16" s="56">
        <v>648</v>
      </c>
      <c r="C16" s="49" t="s">
        <v>123</v>
      </c>
      <c r="D16" s="48" t="s">
        <v>125</v>
      </c>
      <c r="E16" s="58">
        <v>789960.56</v>
      </c>
    </row>
    <row r="17" spans="1:5" customFormat="1" ht="63.75" x14ac:dyDescent="0.2">
      <c r="A17" s="54">
        <v>45415</v>
      </c>
      <c r="B17" s="56">
        <v>651</v>
      </c>
      <c r="C17" s="48" t="s">
        <v>135</v>
      </c>
      <c r="D17" s="48" t="s">
        <v>136</v>
      </c>
      <c r="E17" s="58">
        <v>13272260</v>
      </c>
    </row>
    <row r="18" spans="1:5" customFormat="1" ht="38.25" x14ac:dyDescent="0.2">
      <c r="A18" s="54">
        <v>45446</v>
      </c>
      <c r="B18" s="56">
        <v>658</v>
      </c>
      <c r="C18" s="49" t="s">
        <v>137</v>
      </c>
      <c r="D18" s="48" t="s">
        <v>138</v>
      </c>
      <c r="E18" s="58">
        <v>199953.87</v>
      </c>
    </row>
    <row r="19" spans="1:5" customFormat="1" ht="63.75" x14ac:dyDescent="0.2">
      <c r="A19" s="54">
        <v>45446</v>
      </c>
      <c r="B19" s="56">
        <v>660</v>
      </c>
      <c r="C19" s="49" t="s">
        <v>139</v>
      </c>
      <c r="D19" s="48" t="s">
        <v>140</v>
      </c>
      <c r="E19" s="58">
        <v>218347.2</v>
      </c>
    </row>
    <row r="20" spans="1:5" customFormat="1" ht="25.5" x14ac:dyDescent="0.2">
      <c r="A20" s="54">
        <v>45446</v>
      </c>
      <c r="B20" s="56">
        <v>666</v>
      </c>
      <c r="C20" s="48" t="s">
        <v>0</v>
      </c>
      <c r="D20" s="48" t="s">
        <v>126</v>
      </c>
      <c r="E20" s="58">
        <v>18600</v>
      </c>
    </row>
    <row r="21" spans="1:5" customFormat="1" ht="51" x14ac:dyDescent="0.2">
      <c r="A21" s="54">
        <v>45446</v>
      </c>
      <c r="B21" s="56">
        <v>678</v>
      </c>
      <c r="C21" s="49" t="s">
        <v>141</v>
      </c>
      <c r="D21" s="48" t="s">
        <v>142</v>
      </c>
      <c r="E21" s="58">
        <v>47003</v>
      </c>
    </row>
    <row r="22" spans="1:5" customFormat="1" ht="51" x14ac:dyDescent="0.2">
      <c r="A22" s="54">
        <v>45446</v>
      </c>
      <c r="B22" s="56">
        <v>681</v>
      </c>
      <c r="C22" s="49" t="s">
        <v>141</v>
      </c>
      <c r="D22" s="48" t="s">
        <v>143</v>
      </c>
      <c r="E22" s="58">
        <v>17770.990000000002</v>
      </c>
    </row>
    <row r="23" spans="1:5" customFormat="1" ht="51" x14ac:dyDescent="0.2">
      <c r="A23" s="54">
        <v>45476</v>
      </c>
      <c r="B23" s="56">
        <v>694</v>
      </c>
      <c r="C23" s="48" t="s">
        <v>120</v>
      </c>
      <c r="D23" s="48" t="s">
        <v>144</v>
      </c>
      <c r="E23" s="58">
        <v>3175730.22</v>
      </c>
    </row>
    <row r="24" spans="1:5" customFormat="1" ht="51" x14ac:dyDescent="0.2">
      <c r="A24" s="54">
        <v>45476</v>
      </c>
      <c r="B24" s="56">
        <v>695</v>
      </c>
      <c r="C24" s="48" t="s">
        <v>145</v>
      </c>
      <c r="D24" s="48" t="s">
        <v>146</v>
      </c>
      <c r="E24" s="58">
        <v>1302300</v>
      </c>
    </row>
    <row r="25" spans="1:5" customFormat="1" ht="38.25" x14ac:dyDescent="0.2">
      <c r="A25" s="54">
        <v>45476</v>
      </c>
      <c r="B25" s="56">
        <v>703</v>
      </c>
      <c r="C25" s="48" t="s">
        <v>122</v>
      </c>
      <c r="D25" s="48" t="s">
        <v>147</v>
      </c>
      <c r="E25" s="58">
        <v>76300</v>
      </c>
    </row>
    <row r="26" spans="1:5" customFormat="1" ht="51" x14ac:dyDescent="0.2">
      <c r="A26" s="54">
        <v>45507</v>
      </c>
      <c r="B26" s="56">
        <v>731</v>
      </c>
      <c r="C26" s="48" t="s">
        <v>148</v>
      </c>
      <c r="D26" s="48" t="s">
        <v>149</v>
      </c>
      <c r="E26" s="58">
        <v>11665.33</v>
      </c>
    </row>
    <row r="27" spans="1:5" customFormat="1" ht="38.25" x14ac:dyDescent="0.2">
      <c r="A27" s="54">
        <v>45507</v>
      </c>
      <c r="B27" s="56">
        <v>734</v>
      </c>
      <c r="C27" s="48" t="s">
        <v>150</v>
      </c>
      <c r="D27" s="48" t="s">
        <v>151</v>
      </c>
      <c r="E27" s="58">
        <v>51920</v>
      </c>
    </row>
    <row r="28" spans="1:5" customFormat="1" ht="51" x14ac:dyDescent="0.2">
      <c r="A28" s="54">
        <v>45507</v>
      </c>
      <c r="B28" s="56">
        <v>737</v>
      </c>
      <c r="C28" s="48" t="s">
        <v>152</v>
      </c>
      <c r="D28" s="48" t="s">
        <v>153</v>
      </c>
      <c r="E28" s="58">
        <v>110861</v>
      </c>
    </row>
    <row r="29" spans="1:5" customFormat="1" ht="51" x14ac:dyDescent="0.2">
      <c r="A29" s="54">
        <v>45507</v>
      </c>
      <c r="B29" s="56">
        <v>739</v>
      </c>
      <c r="C29" s="48" t="s">
        <v>154</v>
      </c>
      <c r="D29" s="48" t="s">
        <v>155</v>
      </c>
      <c r="E29" s="58">
        <v>68222.600000000006</v>
      </c>
    </row>
    <row r="30" spans="1:5" customFormat="1" ht="76.5" x14ac:dyDescent="0.2">
      <c r="A30" s="54">
        <v>45599</v>
      </c>
      <c r="B30" s="56">
        <v>746</v>
      </c>
      <c r="C30" s="48" t="s">
        <v>156</v>
      </c>
      <c r="D30" s="48" t="s">
        <v>157</v>
      </c>
      <c r="E30" s="58">
        <v>1849304.08</v>
      </c>
    </row>
    <row r="31" spans="1:5" customFormat="1" ht="51" x14ac:dyDescent="0.2">
      <c r="A31" s="54">
        <v>45599</v>
      </c>
      <c r="B31" s="56">
        <v>750</v>
      </c>
      <c r="C31" s="48" t="s">
        <v>111</v>
      </c>
      <c r="D31" s="48" t="s">
        <v>158</v>
      </c>
      <c r="E31" s="58">
        <v>57390.400000000001</v>
      </c>
    </row>
    <row r="32" spans="1:5" customFormat="1" ht="38.25" x14ac:dyDescent="0.2">
      <c r="A32" s="54">
        <v>45599</v>
      </c>
      <c r="B32" s="56">
        <v>752</v>
      </c>
      <c r="C32" s="48" t="s">
        <v>118</v>
      </c>
      <c r="D32" s="48" t="s">
        <v>159</v>
      </c>
      <c r="E32" s="58">
        <v>22027</v>
      </c>
    </row>
    <row r="33" spans="1:5" customFormat="1" ht="63.75" x14ac:dyDescent="0.2">
      <c r="A33" s="54">
        <v>45599</v>
      </c>
      <c r="B33" s="56">
        <v>766</v>
      </c>
      <c r="C33" s="48" t="s">
        <v>160</v>
      </c>
      <c r="D33" s="48" t="s">
        <v>161</v>
      </c>
      <c r="E33" s="58">
        <v>184878.86</v>
      </c>
    </row>
    <row r="34" spans="1:5" customFormat="1" ht="63.75" x14ac:dyDescent="0.2">
      <c r="A34" s="54">
        <v>45629</v>
      </c>
      <c r="B34" s="56">
        <v>775</v>
      </c>
      <c r="C34" s="48" t="s">
        <v>162</v>
      </c>
      <c r="D34" s="48" t="s">
        <v>163</v>
      </c>
      <c r="E34" s="58">
        <v>212400</v>
      </c>
    </row>
    <row r="35" spans="1:5" customFormat="1" ht="76.5" x14ac:dyDescent="0.2">
      <c r="A35" s="53" t="s">
        <v>164</v>
      </c>
      <c r="B35" s="56">
        <v>797</v>
      </c>
      <c r="C35" s="48" t="s">
        <v>165</v>
      </c>
      <c r="D35" s="48" t="s">
        <v>166</v>
      </c>
      <c r="E35" s="58">
        <v>62276.009999999995</v>
      </c>
    </row>
    <row r="36" spans="1:5" customFormat="1" ht="76.5" x14ac:dyDescent="0.2">
      <c r="A36" s="53" t="s">
        <v>167</v>
      </c>
      <c r="B36" s="56">
        <v>832</v>
      </c>
      <c r="C36" s="48" t="s">
        <v>114</v>
      </c>
      <c r="D36" s="48" t="s">
        <v>168</v>
      </c>
      <c r="E36" s="58">
        <v>1841508.55</v>
      </c>
    </row>
    <row r="37" spans="1:5" customFormat="1" ht="51" x14ac:dyDescent="0.2">
      <c r="A37" s="53" t="s">
        <v>167</v>
      </c>
      <c r="B37" s="56">
        <v>841</v>
      </c>
      <c r="C37" s="48" t="s">
        <v>115</v>
      </c>
      <c r="D37" s="48" t="s">
        <v>169</v>
      </c>
      <c r="E37" s="58">
        <v>1226252.67</v>
      </c>
    </row>
    <row r="38" spans="1:5" customFormat="1" ht="63.75" x14ac:dyDescent="0.2">
      <c r="A38" s="53" t="s">
        <v>167</v>
      </c>
      <c r="B38" s="56">
        <v>843</v>
      </c>
      <c r="C38" s="48" t="s">
        <v>117</v>
      </c>
      <c r="D38" s="48" t="s">
        <v>170</v>
      </c>
      <c r="E38" s="58">
        <v>1500</v>
      </c>
    </row>
    <row r="39" spans="1:5" customFormat="1" ht="51" x14ac:dyDescent="0.2">
      <c r="A39" s="53" t="s">
        <v>167</v>
      </c>
      <c r="B39" s="56">
        <v>845</v>
      </c>
      <c r="C39" s="48" t="s">
        <v>110</v>
      </c>
      <c r="D39" s="48" t="s">
        <v>171</v>
      </c>
      <c r="E39" s="58">
        <v>85723</v>
      </c>
    </row>
    <row r="40" spans="1:5" customFormat="1" ht="76.5" x14ac:dyDescent="0.2">
      <c r="A40" s="53" t="s">
        <v>167</v>
      </c>
      <c r="B40" s="56">
        <v>847</v>
      </c>
      <c r="C40" s="48" t="s">
        <v>172</v>
      </c>
      <c r="D40" s="48" t="s">
        <v>173</v>
      </c>
      <c r="E40" s="58">
        <v>17189355</v>
      </c>
    </row>
    <row r="41" spans="1:5" customFormat="1" ht="38.25" x14ac:dyDescent="0.2">
      <c r="A41" s="53" t="s">
        <v>174</v>
      </c>
      <c r="B41" s="56">
        <v>849</v>
      </c>
      <c r="C41" s="48" t="s">
        <v>121</v>
      </c>
      <c r="D41" s="48" t="s">
        <v>175</v>
      </c>
      <c r="E41" s="58">
        <v>22028</v>
      </c>
    </row>
    <row r="42" spans="1:5" customFormat="1" ht="28.9" customHeight="1" x14ac:dyDescent="0.2">
      <c r="A42" s="53" t="s">
        <v>174</v>
      </c>
      <c r="B42" s="56">
        <v>868</v>
      </c>
      <c r="C42" s="49" t="s">
        <v>176</v>
      </c>
      <c r="D42" s="48" t="s">
        <v>177</v>
      </c>
      <c r="E42" s="58">
        <v>155641.5</v>
      </c>
    </row>
    <row r="43" spans="1:5" customFormat="1" ht="28.9" customHeight="1" x14ac:dyDescent="0.2">
      <c r="A43" s="53" t="s">
        <v>174</v>
      </c>
      <c r="B43" s="56">
        <v>870</v>
      </c>
      <c r="C43" s="48" t="s">
        <v>0</v>
      </c>
      <c r="D43" s="48" t="s">
        <v>178</v>
      </c>
      <c r="E43" s="58">
        <v>25000</v>
      </c>
    </row>
    <row r="44" spans="1:5" customFormat="1" ht="28.9" customHeight="1" x14ac:dyDescent="0.2">
      <c r="A44" s="53" t="s">
        <v>174</v>
      </c>
      <c r="B44" s="56">
        <v>872</v>
      </c>
      <c r="C44" s="49" t="s">
        <v>176</v>
      </c>
      <c r="D44" s="48" t="s">
        <v>179</v>
      </c>
      <c r="E44" s="58">
        <v>574144.19999999995</v>
      </c>
    </row>
    <row r="45" spans="1:5" customFormat="1" ht="28.9" customHeight="1" x14ac:dyDescent="0.2">
      <c r="A45" s="53" t="s">
        <v>174</v>
      </c>
      <c r="B45" s="56">
        <v>874</v>
      </c>
      <c r="C45" s="49" t="s">
        <v>176</v>
      </c>
      <c r="D45" s="48" t="s">
        <v>180</v>
      </c>
      <c r="E45" s="58">
        <v>697504.5</v>
      </c>
    </row>
    <row r="46" spans="1:5" customFormat="1" ht="28.9" customHeight="1" x14ac:dyDescent="0.2">
      <c r="A46" s="53" t="s">
        <v>174</v>
      </c>
      <c r="B46" s="56">
        <v>876</v>
      </c>
      <c r="C46" s="49" t="s">
        <v>176</v>
      </c>
      <c r="D46" s="48" t="s">
        <v>181</v>
      </c>
      <c r="E46" s="58">
        <v>149877</v>
      </c>
    </row>
    <row r="47" spans="1:5" customFormat="1" ht="28.9" customHeight="1" x14ac:dyDescent="0.2">
      <c r="A47" s="53" t="s">
        <v>174</v>
      </c>
      <c r="B47" s="56">
        <v>878</v>
      </c>
      <c r="C47" s="48" t="s">
        <v>0</v>
      </c>
      <c r="D47" s="48" t="s">
        <v>182</v>
      </c>
      <c r="E47" s="58">
        <v>2309000</v>
      </c>
    </row>
    <row r="48" spans="1:5" customFormat="1" ht="28.9" customHeight="1" x14ac:dyDescent="0.2">
      <c r="A48" s="53" t="s">
        <v>174</v>
      </c>
      <c r="B48" s="56">
        <v>880</v>
      </c>
      <c r="C48" s="49" t="s">
        <v>176</v>
      </c>
      <c r="D48" s="48" t="s">
        <v>183</v>
      </c>
      <c r="E48" s="58">
        <v>19454646.59</v>
      </c>
    </row>
    <row r="49" spans="1:5" customFormat="1" ht="28.9" customHeight="1" x14ac:dyDescent="0.2">
      <c r="A49" s="53" t="s">
        <v>174</v>
      </c>
      <c r="B49" s="56">
        <v>882</v>
      </c>
      <c r="C49" s="49" t="s">
        <v>176</v>
      </c>
      <c r="D49" s="48" t="s">
        <v>184</v>
      </c>
      <c r="E49" s="58">
        <v>163406.93</v>
      </c>
    </row>
    <row r="50" spans="1:5" customFormat="1" ht="51.6" customHeight="1" x14ac:dyDescent="0.2">
      <c r="A50" s="53" t="s">
        <v>185</v>
      </c>
      <c r="B50" s="56">
        <v>897</v>
      </c>
      <c r="C50" s="48" t="s">
        <v>109</v>
      </c>
      <c r="D50" s="48" t="s">
        <v>186</v>
      </c>
      <c r="E50" s="58">
        <v>2759167</v>
      </c>
    </row>
    <row r="51" spans="1:5" customFormat="1" ht="24" customHeight="1" x14ac:dyDescent="0.2">
      <c r="A51" s="53" t="s">
        <v>185</v>
      </c>
      <c r="B51" s="56">
        <v>901</v>
      </c>
      <c r="C51" s="48" t="s">
        <v>176</v>
      </c>
      <c r="D51" s="48" t="s">
        <v>187</v>
      </c>
      <c r="E51" s="58">
        <v>24067472.520000003</v>
      </c>
    </row>
    <row r="52" spans="1:5" customFormat="1" ht="24" customHeight="1" x14ac:dyDescent="0.2">
      <c r="A52" s="53" t="s">
        <v>185</v>
      </c>
      <c r="B52" s="56">
        <v>903</v>
      </c>
      <c r="C52" s="48" t="s">
        <v>176</v>
      </c>
      <c r="D52" s="48" t="s">
        <v>188</v>
      </c>
      <c r="E52" s="58">
        <v>10984340.109999999</v>
      </c>
    </row>
    <row r="53" spans="1:5" customFormat="1" ht="52.15" customHeight="1" x14ac:dyDescent="0.2">
      <c r="A53" s="53" t="s">
        <v>189</v>
      </c>
      <c r="B53" s="56">
        <v>919</v>
      </c>
      <c r="C53" s="48" t="s">
        <v>190</v>
      </c>
      <c r="D53" s="48" t="s">
        <v>191</v>
      </c>
      <c r="E53" s="58">
        <v>10502</v>
      </c>
    </row>
    <row r="54" spans="1:5" customFormat="1" ht="24" customHeight="1" x14ac:dyDescent="0.2">
      <c r="A54" s="53" t="s">
        <v>189</v>
      </c>
      <c r="B54" s="56">
        <v>920</v>
      </c>
      <c r="C54" s="48" t="s">
        <v>176</v>
      </c>
      <c r="D54" s="48" t="s">
        <v>192</v>
      </c>
      <c r="E54" s="58">
        <v>12681.9</v>
      </c>
    </row>
    <row r="55" spans="1:5" customFormat="1" ht="24" customHeight="1" x14ac:dyDescent="0.2">
      <c r="A55" s="53" t="s">
        <v>189</v>
      </c>
      <c r="B55" s="56">
        <v>923</v>
      </c>
      <c r="C55" s="48" t="s">
        <v>176</v>
      </c>
      <c r="D55" s="48" t="s">
        <v>193</v>
      </c>
      <c r="E55" s="58">
        <v>3667124.43</v>
      </c>
    </row>
    <row r="56" spans="1:5" customFormat="1" ht="76.5" x14ac:dyDescent="0.2">
      <c r="A56" s="53" t="s">
        <v>189</v>
      </c>
      <c r="B56" s="56">
        <v>926</v>
      </c>
      <c r="C56" s="48" t="s">
        <v>194</v>
      </c>
      <c r="D56" s="48" t="s">
        <v>195</v>
      </c>
      <c r="E56" s="58">
        <v>491748.48</v>
      </c>
    </row>
    <row r="57" spans="1:5" customFormat="1" ht="76.5" x14ac:dyDescent="0.2">
      <c r="A57" s="53" t="s">
        <v>189</v>
      </c>
      <c r="B57" s="56">
        <v>928</v>
      </c>
      <c r="C57" s="48" t="s">
        <v>156</v>
      </c>
      <c r="D57" s="48" t="s">
        <v>196</v>
      </c>
      <c r="E57" s="58">
        <v>1841702.81</v>
      </c>
    </row>
    <row r="58" spans="1:5" customFormat="1" ht="63.75" x14ac:dyDescent="0.2">
      <c r="A58" s="53" t="s">
        <v>189</v>
      </c>
      <c r="B58" s="56">
        <v>929</v>
      </c>
      <c r="C58" s="48" t="s">
        <v>112</v>
      </c>
      <c r="D58" s="48" t="s">
        <v>197</v>
      </c>
      <c r="E58" s="58">
        <v>58310</v>
      </c>
    </row>
    <row r="59" spans="1:5" customFormat="1" ht="63.75" x14ac:dyDescent="0.2">
      <c r="A59" s="53" t="s">
        <v>189</v>
      </c>
      <c r="B59" s="56">
        <v>931</v>
      </c>
      <c r="C59" s="48" t="s">
        <v>198</v>
      </c>
      <c r="D59" s="48" t="s">
        <v>199</v>
      </c>
      <c r="E59" s="58">
        <v>8850</v>
      </c>
    </row>
    <row r="60" spans="1:5" customFormat="1" ht="76.5" x14ac:dyDescent="0.2">
      <c r="A60" s="53" t="s">
        <v>189</v>
      </c>
      <c r="B60" s="56">
        <v>932</v>
      </c>
      <c r="C60" s="48" t="s">
        <v>200</v>
      </c>
      <c r="D60" s="48" t="s">
        <v>201</v>
      </c>
      <c r="E60" s="58">
        <v>193815</v>
      </c>
    </row>
    <row r="61" spans="1:5" customFormat="1" ht="63.75" x14ac:dyDescent="0.2">
      <c r="A61" s="53" t="s">
        <v>202</v>
      </c>
      <c r="B61" s="56">
        <v>960</v>
      </c>
      <c r="C61" s="48" t="s">
        <v>203</v>
      </c>
      <c r="D61" s="48" t="s">
        <v>204</v>
      </c>
      <c r="E61" s="58">
        <v>524055.92</v>
      </c>
    </row>
    <row r="62" spans="1:5" customFormat="1" ht="38.25" x14ac:dyDescent="0.2">
      <c r="A62" s="53" t="s">
        <v>202</v>
      </c>
      <c r="B62" s="56">
        <v>968</v>
      </c>
      <c r="C62" s="48" t="s">
        <v>0</v>
      </c>
      <c r="D62" s="48" t="s">
        <v>205</v>
      </c>
      <c r="E62" s="58">
        <v>7243749</v>
      </c>
    </row>
    <row r="63" spans="1:5" customFormat="1" ht="38.25" x14ac:dyDescent="0.2">
      <c r="A63" s="53" t="s">
        <v>202</v>
      </c>
      <c r="B63" s="56">
        <v>969</v>
      </c>
      <c r="C63" s="48" t="s">
        <v>0</v>
      </c>
      <c r="D63" s="48" t="s">
        <v>206</v>
      </c>
      <c r="E63" s="58">
        <v>1525768</v>
      </c>
    </row>
    <row r="64" spans="1:5" customFormat="1" ht="38.25" x14ac:dyDescent="0.2">
      <c r="A64" s="53" t="s">
        <v>202</v>
      </c>
      <c r="B64" s="56">
        <v>970</v>
      </c>
      <c r="C64" s="48" t="s">
        <v>0</v>
      </c>
      <c r="D64" s="48" t="s">
        <v>207</v>
      </c>
      <c r="E64" s="58">
        <v>2000000</v>
      </c>
    </row>
    <row r="65" spans="1:5" customFormat="1" ht="25.5" x14ac:dyDescent="0.2">
      <c r="A65" s="53" t="s">
        <v>202</v>
      </c>
      <c r="B65" s="56">
        <v>971</v>
      </c>
      <c r="C65" s="48" t="s">
        <v>0</v>
      </c>
      <c r="D65" s="48" t="s">
        <v>208</v>
      </c>
      <c r="E65" s="58">
        <v>583334</v>
      </c>
    </row>
    <row r="66" spans="1:5" customFormat="1" ht="38.25" x14ac:dyDescent="0.2">
      <c r="A66" s="53" t="s">
        <v>202</v>
      </c>
      <c r="B66" s="56">
        <v>972</v>
      </c>
      <c r="C66" s="48" t="s">
        <v>0</v>
      </c>
      <c r="D66" s="48" t="s">
        <v>209</v>
      </c>
      <c r="E66" s="58">
        <v>6735567.6200000001</v>
      </c>
    </row>
    <row r="67" spans="1:5" customFormat="1" ht="38.25" x14ac:dyDescent="0.2">
      <c r="A67" s="53" t="s">
        <v>202</v>
      </c>
      <c r="B67" s="56">
        <v>973</v>
      </c>
      <c r="C67" s="48" t="s">
        <v>0</v>
      </c>
      <c r="D67" s="48" t="s">
        <v>210</v>
      </c>
      <c r="E67" s="58">
        <v>1525768</v>
      </c>
    </row>
    <row r="68" spans="1:5" customFormat="1" ht="25.5" x14ac:dyDescent="0.2">
      <c r="A68" s="53" t="s">
        <v>202</v>
      </c>
      <c r="B68" s="56">
        <v>974</v>
      </c>
      <c r="C68" s="48" t="s">
        <v>0</v>
      </c>
      <c r="D68" s="48" t="s">
        <v>211</v>
      </c>
      <c r="E68" s="58">
        <v>583334</v>
      </c>
    </row>
    <row r="69" spans="1:5" customFormat="1" ht="38.25" x14ac:dyDescent="0.2">
      <c r="A69" s="53" t="s">
        <v>202</v>
      </c>
      <c r="B69" s="56">
        <v>975</v>
      </c>
      <c r="C69" s="48" t="s">
        <v>0</v>
      </c>
      <c r="D69" s="48" t="s">
        <v>212</v>
      </c>
      <c r="E69" s="58">
        <v>7243749</v>
      </c>
    </row>
    <row r="70" spans="1:5" customFormat="1" ht="38.25" x14ac:dyDescent="0.2">
      <c r="A70" s="53" t="s">
        <v>202</v>
      </c>
      <c r="B70" s="56">
        <v>976</v>
      </c>
      <c r="C70" s="48" t="s">
        <v>0</v>
      </c>
      <c r="D70" s="48" t="s">
        <v>213</v>
      </c>
      <c r="E70" s="58">
        <v>6735567.6200000001</v>
      </c>
    </row>
    <row r="71" spans="1:5" customFormat="1" ht="38.25" x14ac:dyDescent="0.2">
      <c r="A71" s="53" t="s">
        <v>202</v>
      </c>
      <c r="B71" s="56">
        <v>977</v>
      </c>
      <c r="C71" s="48" t="s">
        <v>0</v>
      </c>
      <c r="D71" s="48" t="s">
        <v>214</v>
      </c>
      <c r="E71" s="58">
        <v>2000000</v>
      </c>
    </row>
    <row r="72" spans="1:5" customFormat="1" ht="51" customHeight="1" x14ac:dyDescent="0.2">
      <c r="A72" s="53" t="s">
        <v>202</v>
      </c>
      <c r="B72" s="56">
        <v>988</v>
      </c>
      <c r="C72" s="48" t="s">
        <v>150</v>
      </c>
      <c r="D72" s="48" t="s">
        <v>215</v>
      </c>
      <c r="E72" s="58">
        <v>8850</v>
      </c>
    </row>
    <row r="73" spans="1:5" customFormat="1" ht="63.75" x14ac:dyDescent="0.2">
      <c r="A73" s="53" t="s">
        <v>216</v>
      </c>
      <c r="B73" s="56">
        <v>997</v>
      </c>
      <c r="C73" s="48" t="s">
        <v>198</v>
      </c>
      <c r="D73" s="48" t="s">
        <v>217</v>
      </c>
      <c r="E73" s="58">
        <v>11800</v>
      </c>
    </row>
    <row r="74" spans="1:5" customFormat="1" ht="63.75" x14ac:dyDescent="0.2">
      <c r="A74" s="53" t="s">
        <v>216</v>
      </c>
      <c r="B74" s="56">
        <v>1000</v>
      </c>
      <c r="C74" s="48" t="s">
        <v>218</v>
      </c>
      <c r="D74" s="48" t="s">
        <v>219</v>
      </c>
      <c r="E74" s="58">
        <v>252230.9</v>
      </c>
    </row>
    <row r="75" spans="1:5" customFormat="1" ht="51" x14ac:dyDescent="0.2">
      <c r="A75" s="53" t="s">
        <v>220</v>
      </c>
      <c r="B75" s="56">
        <v>1027</v>
      </c>
      <c r="C75" s="48" t="s">
        <v>221</v>
      </c>
      <c r="D75" s="48" t="s">
        <v>222</v>
      </c>
      <c r="E75" s="58">
        <v>129162.03</v>
      </c>
    </row>
    <row r="76" spans="1:5" customFormat="1" ht="63.75" x14ac:dyDescent="0.2">
      <c r="A76" s="53" t="s">
        <v>220</v>
      </c>
      <c r="B76" s="56">
        <v>1030</v>
      </c>
      <c r="C76" s="48" t="s">
        <v>223</v>
      </c>
      <c r="D76" s="48" t="s">
        <v>224</v>
      </c>
      <c r="E76" s="58">
        <v>187325</v>
      </c>
    </row>
    <row r="77" spans="1:5" customFormat="1" ht="63.75" x14ac:dyDescent="0.2">
      <c r="A77" s="53" t="s">
        <v>220</v>
      </c>
      <c r="B77" s="56">
        <v>1031</v>
      </c>
      <c r="C77" s="48" t="s">
        <v>225</v>
      </c>
      <c r="D77" s="48" t="s">
        <v>226</v>
      </c>
      <c r="E77" s="58">
        <v>38700</v>
      </c>
    </row>
    <row r="78" spans="1:5" customFormat="1" ht="63.75" x14ac:dyDescent="0.2">
      <c r="A78" s="53" t="s">
        <v>220</v>
      </c>
      <c r="B78" s="56">
        <v>1034</v>
      </c>
      <c r="C78" s="48" t="s">
        <v>123</v>
      </c>
      <c r="D78" s="48" t="s">
        <v>227</v>
      </c>
      <c r="E78" s="58">
        <v>797415.25</v>
      </c>
    </row>
    <row r="79" spans="1:5" customFormat="1" ht="74.45" customHeight="1" x14ac:dyDescent="0.2">
      <c r="A79" s="53" t="s">
        <v>220</v>
      </c>
      <c r="B79" s="56">
        <v>1036</v>
      </c>
      <c r="C79" s="48" t="s">
        <v>194</v>
      </c>
      <c r="D79" s="48" t="s">
        <v>228</v>
      </c>
      <c r="E79" s="58">
        <v>240584.89</v>
      </c>
    </row>
    <row r="80" spans="1:5" customFormat="1" ht="53.45" customHeight="1" x14ac:dyDescent="0.2">
      <c r="A80" s="53" t="s">
        <v>220</v>
      </c>
      <c r="B80" s="56">
        <v>1044</v>
      </c>
      <c r="C80" s="48" t="s">
        <v>229</v>
      </c>
      <c r="D80" s="48" t="s">
        <v>230</v>
      </c>
      <c r="E80" s="58">
        <v>30450</v>
      </c>
    </row>
    <row r="81" spans="1:10" customFormat="1" ht="42" customHeight="1" x14ac:dyDescent="0.2">
      <c r="A81" s="53" t="s">
        <v>220</v>
      </c>
      <c r="B81" s="56">
        <v>1046</v>
      </c>
      <c r="C81" s="48" t="s">
        <v>231</v>
      </c>
      <c r="D81" s="48" t="s">
        <v>232</v>
      </c>
      <c r="E81" s="58">
        <v>100000</v>
      </c>
    </row>
    <row r="82" spans="1:10" customFormat="1" ht="35.450000000000003" customHeight="1" x14ac:dyDescent="0.2">
      <c r="A82" s="53" t="s">
        <v>220</v>
      </c>
      <c r="B82" s="56">
        <v>1047</v>
      </c>
      <c r="C82" s="48" t="s">
        <v>231</v>
      </c>
      <c r="D82" s="48" t="s">
        <v>233</v>
      </c>
      <c r="E82" s="58">
        <v>100000</v>
      </c>
    </row>
    <row r="83" spans="1:10" customFormat="1" ht="63.75" x14ac:dyDescent="0.2">
      <c r="A83" s="53" t="s">
        <v>220</v>
      </c>
      <c r="B83" s="56">
        <v>1048</v>
      </c>
      <c r="C83" s="48" t="s">
        <v>225</v>
      </c>
      <c r="D83" s="48" t="s">
        <v>234</v>
      </c>
      <c r="E83" s="58">
        <v>291844</v>
      </c>
    </row>
    <row r="84" spans="1:10" customFormat="1" ht="63.75" x14ac:dyDescent="0.2">
      <c r="A84" s="53" t="s">
        <v>220</v>
      </c>
      <c r="B84" s="56">
        <v>1049</v>
      </c>
      <c r="C84" s="48" t="s">
        <v>235</v>
      </c>
      <c r="D84" s="48" t="s">
        <v>236</v>
      </c>
      <c r="E84" s="58">
        <v>199892</v>
      </c>
    </row>
    <row r="85" spans="1:10" ht="24" customHeight="1" x14ac:dyDescent="0.25">
      <c r="A85" s="77" t="s">
        <v>116</v>
      </c>
      <c r="B85" s="77"/>
      <c r="C85" s="77"/>
      <c r="D85" s="77"/>
      <c r="E85" s="59">
        <f>SUM(E12:E84)</f>
        <v>153242420.46000004</v>
      </c>
      <c r="F85" s="40"/>
      <c r="G85" s="43"/>
      <c r="H85" s="44"/>
      <c r="I85" s="45"/>
      <c r="J85" s="42"/>
    </row>
    <row r="86" spans="1:10" x14ac:dyDescent="0.2">
      <c r="F86" s="41"/>
      <c r="G86" s="42"/>
      <c r="H86" s="42"/>
      <c r="I86" s="42"/>
      <c r="J86" s="42"/>
    </row>
    <row r="87" spans="1:10" x14ac:dyDescent="0.2">
      <c r="F87" s="41"/>
      <c r="G87" s="42"/>
      <c r="H87" s="42"/>
      <c r="I87" s="42"/>
      <c r="J87" s="42"/>
    </row>
    <row r="88" spans="1:10" x14ac:dyDescent="0.2">
      <c r="F88" s="41"/>
      <c r="G88" s="42"/>
      <c r="H88" s="42"/>
      <c r="I88" s="42"/>
      <c r="J88" s="42"/>
    </row>
    <row r="89" spans="1:10" x14ac:dyDescent="0.2">
      <c r="F89" s="41"/>
      <c r="G89" s="42"/>
      <c r="H89" s="42"/>
      <c r="I89" s="42"/>
      <c r="J89" s="42"/>
    </row>
    <row r="90" spans="1:10" x14ac:dyDescent="0.2">
      <c r="F90" s="41"/>
      <c r="G90" s="42"/>
      <c r="H90" s="42"/>
      <c r="I90" s="42"/>
      <c r="J90" s="42"/>
    </row>
    <row r="91" spans="1:10" x14ac:dyDescent="0.2">
      <c r="F91" s="41"/>
      <c r="G91" s="42"/>
      <c r="H91" s="42"/>
      <c r="I91" s="42"/>
      <c r="J91" s="42"/>
    </row>
    <row r="92" spans="1:10" x14ac:dyDescent="0.2">
      <c r="G92" s="42"/>
      <c r="H92" s="42"/>
      <c r="I92" s="42"/>
      <c r="J92" s="42"/>
    </row>
    <row r="93" spans="1:10" x14ac:dyDescent="0.2">
      <c r="G93" s="42"/>
      <c r="H93" s="42"/>
      <c r="I93" s="42"/>
      <c r="J93" s="42"/>
    </row>
    <row r="94" spans="1:10" x14ac:dyDescent="0.2">
      <c r="G94" s="42"/>
      <c r="H94" s="42"/>
      <c r="I94" s="42"/>
      <c r="J94" s="42"/>
    </row>
    <row r="95" spans="1:10" x14ac:dyDescent="0.2">
      <c r="G95" s="42"/>
      <c r="H95" s="42"/>
      <c r="I95" s="42"/>
      <c r="J95" s="42"/>
    </row>
    <row r="96" spans="1:10" x14ac:dyDescent="0.2">
      <c r="G96" s="42"/>
      <c r="H96" s="42"/>
      <c r="I96" s="42"/>
      <c r="J96" s="42"/>
    </row>
  </sheetData>
  <autoFilter ref="A11:E85" xr:uid="{6DAEBFF1-423C-4958-9BF4-90140145A229}"/>
  <mergeCells count="5">
    <mergeCell ref="A85:D85"/>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2024-04-03T12:20:14Z</cp:lastPrinted>
  <dcterms:created xsi:type="dcterms:W3CDTF">2022-09-16T14:51:44Z</dcterms:created>
  <dcterms:modified xsi:type="dcterms:W3CDTF">2024-04-03T18:33:51Z</dcterms:modified>
</cp:coreProperties>
</file>