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Junio\Presupuesto\"/>
    </mc:Choice>
  </mc:AlternateContent>
  <xr:revisionPtr revIDLastSave="0" documentId="13_ncr:1_{B1FEC86E-B8D9-4BD6-A4FB-546CA6C11E97}"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lib.'!$A$11:$E$85</definedName>
    <definedName name="_xlnm.Print_Area" localSheetId="0">'0001'!$A$1:$P$92</definedName>
    <definedName name="_xlnm.Print_Area" localSheetId="1">'listado de los lib.'!$A$2:$E$95</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<sst xmlns="http://schemas.openxmlformats.org/spreadsheetml/2006/main" count="307" uniqueCount="236">
  <si>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</si>
  <si>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</si>
  <si>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</si>
  <si>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</si>
  <si>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</si>
  <si>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</si>
  <si>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</si>
  <si>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</si>
  <si>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</si>
  <si>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</si>
  <si>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</si>
  <si>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</si>
  <si>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</si>
  <si>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</si>
  <si>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</si>
  <si>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</si>
  <si>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</si>
  <si>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</si>
  <si>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</si>
  <si>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</si>
  <si>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</si>
  <si>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</si>
  <si>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</si>
  <si>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</si>
  <si>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</si>
  <si>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</si>
  <si>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</si>
  <si>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</si>
  <si>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</si>
  <si>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</si>
  <si>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</si>
  <si>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</si>
  <si>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</si>
  <si>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</si>
  <si>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</si>
  <si>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</si>
  <si>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</si>
  <si>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</si>
  <si>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</si>
  <si>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</si>
  <si>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</si>
  <si>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</si>
  <si>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</si>
  <si>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</si>
  <si>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</si>
  <si>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</si>
  <si>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</si>
  <si>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</si>
  <si>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</si>
  <si>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</si>
  <si>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</si>
  <si>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</si>
  <si>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</si>
  <si>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</si>
  <si>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</si>
  <si>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</si>
  <si>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</si>
  <si>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</si>
  <si>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</si>
  <si>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</si>
  <si>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</si>
  <si>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</si>
  <si>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</si>
  <si>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</si>
  <si>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</si>
  <si>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</si>
  <si>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</si>
  <si>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</si>
  <si>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</si>
  <si>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</si>
  <si>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</si>
  <si>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</si>
  <si>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</si>
  <si>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</si>
  <si>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</si>
  <si>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</si>
  <si>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</si>
  <si>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</si>
  <si>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</si>
  <si>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</si>
  <si>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</si>
  <si>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</si>
  <si>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</si>
  <si>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</si>
  <si>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</si>
  <si>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</si>
  <si>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</si>
  <si>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</si>
  <si>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</si>
  <si>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</si>
  <si>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</si>
  <si>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</si>
  <si>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</si>
  <si>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</si>
  <si>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</si>
  <si>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</si>
  <si>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</si>
  <si>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</si>
  <si>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</si>
  <si>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</si>
  <si>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</si>
  <si>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</si>
  <si>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</si>
  <si>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</si>
  <si>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</si>
  <si>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</si>
  <si>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</si>
  <si>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</si>
  <si>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</si>
  <si>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</si>
  <si>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</si>
  <si>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</si>
  <si>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</si>
  <si>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</si>
  <si>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</si>
  <si>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</si>
  <si>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</si>
  <si>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</si>
  <si>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</si>
  <si>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</si>
  <si>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</si>
  <si>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</si>
  <si>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</si>
  <si>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HUMANO SEGUROS S A</t>
  </si>
  <si>
    <t>MULTIGRABADO SRL</t>
  </si>
  <si>
    <t>ACADEMIA DOMINICANA DE LA HISTORIA</t>
  </si>
  <si>
    <t>EDESUR DOMINICANA, S.A</t>
  </si>
  <si>
    <t>ALTICE DOMINICANA, SA</t>
  </si>
  <si>
    <t>BANDA DE MUSICA VICENTE NOBLE</t>
  </si>
  <si>
    <t>ARCHIVO GRAL DE LA NACION</t>
  </si>
  <si>
    <t>CORPORACIÓN ESTATAL DE RADIO Y TELEVISIÓN (CERTV)</t>
  </si>
  <si>
    <t>DIRECCION GENERAL DE CINE</t>
  </si>
  <si>
    <t>BANCO DE RESERVA DE LA REP.  DOM. BANCO SERVICIOS MULTIPLES, SA</t>
  </si>
  <si>
    <t>MADE GÓMEZ GRUPO DE IMPRESIÓN, SRL</t>
  </si>
  <si>
    <t>SKETCHPROM, SRL</t>
  </si>
  <si>
    <t>JOSE PIO SANTANA HERRERA</t>
  </si>
  <si>
    <t>POR SERVICIOS DE NOTARIO PUBLICO PARA EL LEVANTAMIENTO Y PREPARACION DE ACTOS DE COMPROBACION EN EL DISTRITO NACIONAL, PROCESO DAF-CM-2023-0022, ORDEN 2023-00169 SEGUN ANEXOS.</t>
  </si>
  <si>
    <t>TONER DEPOT MULTISERVICIOS EORG, SRL</t>
  </si>
  <si>
    <t>P/VIATICO DENTRO DEL PAIS MAYO 2024-P01</t>
  </si>
  <si>
    <t>DESDE EL 01 AL 3O DE JUNIO 2024</t>
  </si>
  <si>
    <t>En RD$1,114,342,771.59</t>
  </si>
  <si>
    <t>AS MUFFLER Y RADIADORES, SRL</t>
  </si>
  <si>
    <t>PAGO POR SERVICIO MANTENIMIENTO PREVENTIVO Y CORRECTIVO A LAS CAMIONETAS DONFENG PLACA EL06256 Y NISSAN PICKUP PLACA EL00386  DE ESTE MINISTERIO CULTURA.PROCESO CULTURA-DAF-CD-2024-0039, ORDEN CULTURA- 2024-00098, SEGUN ANEXOS.</t>
  </si>
  <si>
    <t>AMPARO COMBUSTIBLE, SRL</t>
  </si>
  <si>
    <t>PAGO POR SERVICIO DE SUMINISTRO DE GASOIL PARA PLANTAS ELECTRICAS DE LA SEDE Y SUS DEPENDENCIAS, PROCESO CULTURA-DAF-CD-2024-0038, ORDEN CULTURA-2024-00097, S/A</t>
  </si>
  <si>
    <t>SOLUCIONES INTEGRALES CAF, SRL</t>
  </si>
  <si>
    <t>PAGO POR SERVICIO DE ABASTECIMIENTO DE AGUA  A  REQUERIMIENTO DEL TEATRO NACIONAL UBICADO EN LA PLAZA DE LA CULTURA,  PROCESO  CULT.URA UC-CD-2023-0058, ORDEN 2023-00181, SEGUN ANEXOS</t>
  </si>
  <si>
    <t>PAGO POR SERVICIOS DE ALQUILER DE IMPRESORAS Y MANTENIMIENTO DE LOS EQUIPOS DE IMPRESION DE ESTE MINC Y SUS DEPENDENCIAS, CORRESPONDIENTE MES DE ABRIL 2024, PROCESO CULTURA-CCC-CP-2022-0032 Y ORDEN 2023-00005,SEGUN ANEXOS.</t>
  </si>
  <si>
    <t>PAGO FACTS B1500006546 Y B1500006547, POR SERVICIOS DE RECOGIDA DE BASURA DE LAS DEPENDENCIAS DE ESTE MINISTERIO DE CULTURA UBICADAS EN LA REGION NORTE, CORRESPONDIENTE AL MES DE JUNIO 2024, SEGUN ANEXOS</t>
  </si>
  <si>
    <t>CENTROXPERT STE, SRL</t>
  </si>
  <si>
    <t>PAGO POR ADQUISICION DE COMPONENTES INFORMATICOS, ACCESORIOS Y OTROS PARA ESTE MINISTERIO, PROCESO CULTURA DAF-CD-2024-0043, ORDEN CULTURA-2024-00101, SEGUN DOCUMENTOS ANEXOS.</t>
  </si>
  <si>
    <t>PAGO POR SERVICIOS DE INTERNET MOVIL Y LAS FLOTAS DE ESTE MINISTERIO DE CULTURA , CORRESPONDIENTE AL MES DE ABRIL DEL 2024,  SEGUN ANEXOS.</t>
  </si>
  <si>
    <t>TRANSFERENCIA A FAVOR DE LA CORPORACION ESTATAL DE RADIO Y TELEVISION (CERTV), CORRESPONDIENTE AL MES DE JUNIO 2024, PARA PAGO DE NOMINA Y APORTE PARA GASTOS ADMINISTRATIVOS Y ENERGIA ELECTRICA, SEGUN ANEXOS</t>
  </si>
  <si>
    <t>TRANSFERENCIA A FAVOR DE LA BANDA DE MUSICA MUNICIPAL DE VICENTE NOBLE, CORRESPONDIENTE AL MES DE JUNIO 2024</t>
  </si>
  <si>
    <t>TRANSFERENCIA A FAVOR DE PROYECTOS CULTURALES, CORRESPONDIENTE AL MES DE JUNIO 2024</t>
  </si>
  <si>
    <t>TRANSFERENCIA  A FAVOR DE LA  ACADEMIA DE LA HISTORIA  CORRESPONDIENTE SUBVENCION DEL MES  DEJUNIO 2024, SEGUN ANEXOS.</t>
  </si>
  <si>
    <t>TRANSFERENCIA A FAVOR DE LA DIRECCION DE CULTURA DOMINICANA EN EL EXTERIOR, CORRESPONDIENTE AL MES DE JUNIO 2024</t>
  </si>
  <si>
    <t>TRANSFERENCIA A FAVOR DE DIRECCION GENERAL DE CINE(DIGECINE) POR CONCEPTO DE GASTOS CORRIENTES Y NOMINAS MES DE JUNIO 2024</t>
  </si>
  <si>
    <t>TRANSFERENCIA A FAVOR DE ACTIVIDADES CULTURALES, CORRESPONDIENTE AL MES DE JUNIO 2024</t>
  </si>
  <si>
    <t>TRANSFERENCIA A FAVOR DEL TEATRO ORQUESTAL DOMINICANO, CORRESPONDIENTE AL MES DE JUNIO 2024</t>
  </si>
  <si>
    <t>TRANSFERENCIA A FAVOR DEL INSTITUTO DUARTIANO, CORRESPONDIENTE A GASTOS CORRIENTES Y PAGO DE NOMINA DEL MES DE JUNIO 2024</t>
  </si>
  <si>
    <t>TRANSFERENCIA A FAVOR DEL CORO DE CAMARA KORIBE, CORRESPONDIENTE AL MES DE JUNIO 2024</t>
  </si>
  <si>
    <t>PAGO FACTURA B1500528421, POR SERVICIOS DE ENERGIA ELECTRICA DEL CENTRO CULTURAL MARIA MONTES(BARAHONA), CORRESPONDIENTE AL MES DE ABRIL  2024, SEGUN ANEXOS</t>
  </si>
  <si>
    <t>24 BENEFICIARIOS</t>
  </si>
  <si>
    <t>TRANSFERENCIA  A FAVOR DE (24) ASFL DEL SECTOR CULTURAL, CORRESPONDIENTE A LAS SUBVENCION DEL MES DE JUNIO 2024, SEGUN ANEXOS.</t>
  </si>
  <si>
    <t>2198-SKETCHPROM, SRL</t>
  </si>
  <si>
    <t>PAGO  POR SERVICIOS DE INSTALACION EQUIPOS AUDIOVISUALES PARA LA  HABILITACION DE LOS MUSEOS DEL HOMBRE E HISTORIA Y GEOGRAFIA, DE ESTE MINISTERIO DE CULTURA  CERTIFICACION DE CONTRATO BS-0012114-2022, PROCESO CULTURA-CCC-CP-2022-0015, SEGUN  ANEXOS.</t>
  </si>
  <si>
    <t>PAGO FACTURA B1500000843, POR ADQUISICION DE MOBILIARIOS Y EQUIPOS DE OFICINA PARA LA HABILITACION DE LOS MUSEOS DEL HOMBRE E HISTORIA Y GEOGRAFIA, SEGUN CO. BS-0012114-2022, ADENDUM BS-0013321-2023, PROCESO CULTURA-CCC-CP-2022-0015, SEGUN ANEXOS</t>
  </si>
  <si>
    <t>PAGO FACTS Nos. B1500002083 Y B1500002097, POR CONFECCION DE SELLOS PARA DIFERENTES DEPARTAMENTOS DE LA SEDE Y DEPENDENCIAS DE ESTE MINISTERIO, PROCESO CULTURA-UC-CD-2023-0025, ORDEN-2023-00083, SEGUN ANEXOS</t>
  </si>
  <si>
    <t>PAGO DE TARJETAS FLOTILLA CORPORACION No. 422694, DE LA ASIGNACION DE COMBUSTIBLE, CORRESPONDIENTE AL MES DE JULIO 2024, SEGUN ANEXOS</t>
  </si>
  <si>
    <t>PAGO FACTURA B1500000212, POR SERVICIO DE IMPRESION DE TARJETAS DE PRESENTACION FULL COLOR, PARA EL SEÑOR PEDRO SANTOS MARTINEZ, DIRECTOR DEL CENTRO CULTURAL NARCISO GONZALEZ, PROCESO CULTURA-UC-CD-2024-0018, ORDEN CULTURA-2024-00009, SEGUN ANEXOS</t>
  </si>
  <si>
    <t>TRANSFERENCIA A FAVOR DE LA BANDA DE MUSICA MUNICIPAL BY LUIS ANTONIO BETRE-AZUA, CORRESPONDIENTE AL MES DE JUNIO 2024</t>
  </si>
  <si>
    <t>TRANSFERECIA A FAVOR DE LA BANDA DE MUSICA DE DUVERGE, CORRESPONDIENTE AL MES DE JUNIO 2024</t>
  </si>
  <si>
    <t>PAGO SERVICIOS TELEFONICOS Y FLOTAS DE ESTE MINC Y SUS DEPENDENCIAS, CORRESPONDIENTE AL MES DE MAYO 2024 Y JUNIO 2024 DEL PATRONATO DE LA CIUDAD COLONIAL Y DEL PANTEON DE LA PATRIA(SERV LARGA DISTANCIA, TELEFONO LOCAL, INTERNET Y TV POR CABLE), SEGUN ANEX</t>
  </si>
  <si>
    <t>14/06/2024</t>
  </si>
  <si>
    <t>2 BENEFICIARIOS</t>
  </si>
  <si>
    <t>P/EMPLEADOS TEMPORALES JUNIO 2024-P01</t>
  </si>
  <si>
    <t>P/SUPLENCIA JUNIO 2024-P01</t>
  </si>
  <si>
    <t>P/INTERINATO JUNIO 2024-P01</t>
  </si>
  <si>
    <t>P/COMP. PRIMA DE TRANSPORTE JUNIO 2024-P01</t>
  </si>
  <si>
    <t>P/CARACTER EVENTUAL JUNIO 2024-P01</t>
  </si>
  <si>
    <t>P/PERIODO PROBATORIO JUNIO 2024-P01</t>
  </si>
  <si>
    <t>P/SUELDO FIJO JUNIO 2024-P01</t>
  </si>
  <si>
    <t>P/TRAMITE DE PENSION JUNIO 2024-P01</t>
  </si>
  <si>
    <t>P/COMPENSACION DE SEGURIDAD JUNIO 2024-P01</t>
  </si>
  <si>
    <t>P/SUELDO FIJO JUNIO 2024-P11</t>
  </si>
  <si>
    <t>PAGO FACTURA B1500032744 POR SERVICIOS DE AGUA Y BASURA DEL GRAN TEATRO DEL CIBAO, DEPENDENCIA DE ESTE MINISTERIO DE CULTURA, UBICADA EN LA REGION NORTE, CORRESPONDIENT AL MES DE MAYO 2024, SEGUN ANEXOS</t>
  </si>
  <si>
    <t>TRANSFERENCIA  A FAVOR DEL ARCHIVO GENERAL DE LA NACION(AGN), CORRESPONDENTE A GASTOS Y PAGO DE NOMINA DEL MES DE JUNIO 2024</t>
  </si>
  <si>
    <t>TRANSFERENCIA  A FAVOR DE LA BANDA DE MUSICA MUNICIPAL DE BANI CORRESPONDIENTE A LA SUBVECION DEL MES JUNIO 2024, SEGUN ANEXOS.</t>
  </si>
  <si>
    <t>PAGO POR SERVICIOS DE AGUA POTABLE DE ESTE MINISTERIO DE CULTURA Y SUS DEPENDENCIAS, CORRESPONDIENTE AL MES DE JUNIO 2024, SEGUN ANEXOS.</t>
  </si>
  <si>
    <t>FUNDACION INICIATIVAS DE CULTURA Y DESARROLLO</t>
  </si>
  <si>
    <t>TRANSFERENCIA A FAVOR DE (1)M ASFL DEL SECTOR CULTURAL, CORRESPONDIENTE A LOS MESES DE ENERO, FEBRERO Y MARZO 2024, SEGUN ANEXOS</t>
  </si>
  <si>
    <t>5 BENEFICIARIOS</t>
  </si>
  <si>
    <t>TRANSFERENCIA A FAVOR DE (5) ASFL DEL SECTOR CULTURAL CORRESPONDIENTE AL MES DE MARZO 2024, SEGUN ANEXOS.</t>
  </si>
  <si>
    <t>PAGO FACTURA B1500324058, POR SUMINISTRO DE AGUA CORRESPONDIENTE AL MES DE MAYO 2024 DEL INMUEBLE DONDE ESTA UBICADA LA CASA DE LA CULTURA MARIA MONTES, EN LA PROVINCIA DE BARAHONA, DEPENDENCIA DE ESTE MINC, SEGUN ANEXOS</t>
  </si>
  <si>
    <t>PAGO FACTURA B1500032435, POR SERVICIOS DE AGUA, CLOACA Y AYUNTAMIENTO DEL CENTRO DE LA CULTURA DE SANTIAGO, DEPENDENCIA DE ESTE MINISTERIO DE CULTURA, UBICADA EN LA REGION NORTE, CORRESPONDIENTE AL MES DE MAYO 2024, SEGUN ANEX</t>
  </si>
  <si>
    <t>P/SUELDO FIJO JUNIO 2024-P13</t>
  </si>
  <si>
    <t>PAGO FACTURA No. E450000004728 Y E450000004914, POR SERVICIOS DE INTERNET MOVIL Y TELEFONICAS DE LAS FLOTAS DE ESTE MINISTERIO DE CULTURA, CORRESPONDIENTE AL MES DE MAYO 2024(TELEFONO LOCAL Y SERVICIOS DE INTERNET Y TELEVISION POR CABLE)SEGUN ANEXOS</t>
  </si>
  <si>
    <t>17/06/2024</t>
  </si>
  <si>
    <t>PAGO POR SERVICIOS DE ENERGIA ELECTRICA DE ESTE MINISTERIO DE CULTURA  Y SUS DEPENDENCIAS, CORRESPONDIENTE AL MES DE MAYO  2024, SEGUN ANEXOS</t>
  </si>
  <si>
    <t>PAGO POR SERVICIOS DE RECOGIDA DE BASURA DE ESTE MINISTERIO DE CULTURA  Y SUS DEPENDENCIAS, CORRESPONDIENTE AL MES DE JUNIO 2024, SEGUN ANEXOS</t>
  </si>
  <si>
    <t>18/06/2024</t>
  </si>
  <si>
    <t>18 BENEFICIARIOS</t>
  </si>
  <si>
    <t>TRANSFERENCIA A FAVOR DE (18) ASFL DEL SECTOR CULTURAL, CORRESPONDIENTE AL MES DE ABRIL 2024, SEGUN ANEXOS.</t>
  </si>
  <si>
    <t>REPUESTOS CONSTANZA INFANTE, SRL</t>
  </si>
  <si>
    <t>PAGO POR SERVICIOS DE MANTENIMIENTO DE VEHICULOS PERTENECIENTES A LA FLOTILLA VEHICULAR DE ESTE MINISTERIO, PROCESO CULTURA-DAF-CD-2024-0039, ORDEN No. 2024-00099, MEDIANTE FACTURAS ANEXAS</t>
  </si>
  <si>
    <t>TRANSFERENCIA A FAVOR DE (18) ASFL DEL SECTOR CULTURAL, CORRESPONDIENTE AL MES DE MAYO 2024, SEGUN ANEXOS.</t>
  </si>
  <si>
    <t>TRANSFERENCIA A FAVOR DE (18) ASFL DEL SECTOR CULTURAL, CORRESPONDIENTE AL MES DE JUNIO 2024, SEGUN ANEXOS.</t>
  </si>
  <si>
    <t>19/06/2024</t>
  </si>
  <si>
    <t>P/RETROACTIVO TRAMITE DE PENSION ABRIL 2024-P01</t>
  </si>
  <si>
    <t>P/RETROACT. SUELDO FIJO MAYO 2024-P13</t>
  </si>
  <si>
    <t>P/RETROACT. SUELDO FIJO ABRIL 2024-P13</t>
  </si>
  <si>
    <t>P/RETROACT. SUELDO FIJO MARZO 2024-P13</t>
  </si>
  <si>
    <t>P/RETROACT. SUELDO FIJO FEBRERO 2024-P13</t>
  </si>
  <si>
    <t>P/RETROACTIVO TRAMITE DE PENSION MAYO 2024-P01</t>
  </si>
  <si>
    <t>21/06/2024</t>
  </si>
  <si>
    <t>SERVICIO DE ABASTECIMIENTO DE AGUA A REQUERIMIENTO,  PARA SER UTILIZADA EN LA CISTERNA DEL CENTRO NACIONAL DE ARTESANIA(CENADARTE), MEDIANTE FACTURA No. B1500000500, PROCESO CULTURA-UC-CD-2023-0058, ORDEN CULTURA-2023-00181, SEGUN ANEXOS</t>
  </si>
  <si>
    <t>PAGO SERVICIOS DE ENERGIA ELECTRICA DE LAS DEPENDENCIAS DE ESTE MINISTERIO DE CULTURA EN LA REGION NORTE, CORRESPONDIENTE AL MES DE MAYO 2024, SEGUN ANEXOS</t>
  </si>
  <si>
    <t>OBELCA, SRL</t>
  </si>
  <si>
    <t>PAGO POR ADQUISICION DE UTENSILIOS DE COCINA Y ELECTRODOMESTICOS, PARA SER UTILIZADOS EN ESTE MINISTERIO DE CULTURA, PROCESO CULTURA-DAF-CM-2024-0004, Y ORDEN CULTURA-2024-00080,SEGUN ANEXOS.</t>
  </si>
  <si>
    <t>EXPRESS SERVICIOS LOGISTICOS ESLOGIST, EIRL</t>
  </si>
  <si>
    <t>PAGO FACTURA B1500000444, POR ADQUSICION DE MATERIALES DE LIMPIEZA Y DESECHABLES PARA USO DE LA SEDE Y DEPENDENCIAS DE ESTE MINISTERIO DE CULTURA, PROCESO CULTURA-DAF-CM-2024-0018, ORDEN CULTURA-2024-00114, SEGUN ANEXOS</t>
  </si>
  <si>
    <t>PAGO POR SERVICIOS DE AGUA POTABLE DEL PANTEON DE LA PATRIA, DEPENDENCIA DE ESTE MINISTERIO DE CULTURA CORRESPONDIENTE AL MES DE JUNIO 2024, SEGUN ANEXOS.</t>
  </si>
  <si>
    <t>24/06/2024</t>
  </si>
  <si>
    <t>MUEBLES OMAR, SA</t>
  </si>
  <si>
    <t>SALDO 20% DE LA FACT.B1500002648, CERT. CO-BS-0012194-2022, ADENDUM BS-0018340-2022 ADENDUM-BS-0004854-2024, ADQ. DE MOVILIARIOS DE OFIC. P/ EL MUSEO DEL HOMBRE  DOM. Y MUSEO DE HIST. Y GEOGRAFIA, PROESO CULT-CCC-CP-202-0015, ORDEN 2022-00395, SEGUN ANEXO</t>
  </si>
  <si>
    <t>25/06/2024</t>
  </si>
  <si>
    <t>P/HORAS EXTRAORDINARIAS MAYO 2024-P01</t>
  </si>
  <si>
    <t>27/06/2024</t>
  </si>
  <si>
    <t>PAGO POR SERVICIO TELEFONICO DE LA BIBLIOTECA INFANTIL Y JUVENIL REPUBLICA DOM. DEPENDENCIA DE ESTE MINIC. CORRESPONDIENTE AL MES DE MAYO 2024, SEGUN ANEXOS.</t>
  </si>
  <si>
    <t>PAGO POR SERVICIOS DE ENERGIA ELECTRICA DE LA BIBLIOTECA INFANTIL Y JUVENIL REPUBLICA DOM., DEPENDENCIA DE ESTE MINIC. CORRESPONDIENTE AL MES DE MAYO 2024, SEGUN ANEXOS.</t>
  </si>
  <si>
    <t>PAGO POR SERVICIOS RECOGIDA DE BASURA DE LA BIBLIOTECA INFANTIL Y JUVENIL REPUBLICA DOM., DEPENDENCIA DE ESTE MINIC. CORRESPONDIENTE AL MES DE JUNIO 2024, SEGUN ANEXOS.</t>
  </si>
  <si>
    <t>PAGO POR SERVICIOS DE AGUA POTABLE DE LA BIBLIOTECA INFANTIL Y JUVENIL REPUBLICA DOM., DEPENDENCIA DE ESTE MINIC. CORRESPONDIENTE AL MES DE JUNIO 2024, SEGUN ANEXOS.</t>
  </si>
  <si>
    <t>PAGO POR SEGURO DE SALUD COMPLEMENTARIO DE LOS EMPLEADOS DEL MINISTERIO DE CULTURA, CORRESPONDIENTE AL MES DE JUNIO 2024, SEGUN ANEXOS</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</si>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</sst>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7">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 fontId="0" fillId="5" borderId="0" xfId="0" applyNumberFormat="1" applyFill="1"/>
    <xf numFmtId="39" fontId="0" fillId="5" borderId="0" xfId="0" applyNumberFormat="1" applyFill="1"/>
    <xf numFmtId="40" fontId="0" fillId="0" borderId="0" xfId="0" applyNumberFormat="1"/>
    <xf numFmtId="40" fontId="0" fillId="5" borderId="0" xfId="0" applyNumberFormat="1" applyFill="1"/>
    <xf numFmtId="164" fontId="0" fillId="5" borderId="0" xfId="1" applyFont="1" applyFill="1" applyBorder="1"/>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2" fillId="4" borderId="12" xfId="0" applyFont="1" applyFill="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2" fillId="4" borderId="12" xfId="0" applyFont="1" applyFill="1" applyBorder="1" applyAlignment="1">
      <alignment horizontal="right" vertical="center"/>
    </xf>
    <xf numFmtId="39" fontId="17" fillId="4" borderId="12" xfId="0" applyNumberFormat="1" applyFont="1" applyFill="1" applyBorder="1" applyAlignment="1">
      <alignment horizontal="center" vertical="center"/>
    </xf>
    <xf numFmtId="0" fontId="0" fillId="5" borderId="0" xfId="0" applyFill="1" applyAlignment="1">
      <alignment horizontal="left" vertical="center"/>
    </xf>
    <xf numFmtId="0" fontId="0" fillId="5" borderId="0" xfId="0" applyFill="1" applyAlignment="1">
      <alignment horizontal="right" vertical="center"/>
    </xf>
    <xf numFmtId="14" fontId="0" fillId="0" borderId="12" xfId="0" applyNumberFormat="1" applyBorder="1" applyAlignment="1">
      <alignment horizontal="right" vertical="center"/>
    </xf>
    <xf numFmtId="164" fontId="0" fillId="0" borderId="12" xfId="1" applyFont="1" applyBorder="1" applyAlignment="1">
      <alignment vertical="center"/>
    </xf>
    <xf numFmtId="39" fontId="17" fillId="6" borderId="12" xfId="0" applyNumberFormat="1" applyFont="1" applyFill="1" applyBorder="1" applyAlignment="1">
      <alignment vertical="center"/>
    </xf>
    <xf numFmtId="39" fontId="0" fillId="5" borderId="0" xfId="0" applyNumberFormat="1" applyFill="1" applyAlignment="1">
      <alignment vertical="center"/>
    </xf>
    <xf numFmtId="0" fontId="0" fillId="0" borderId="12" xfId="0" applyBorder="1" applyAlignment="1">
      <alignment horizontal="center" vertical="center"/>
    </xf>
    <xf numFmtId="0" fontId="0" fillId="5" borderId="0" xfId="0" applyFill="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131634</xdr:colOff>
      <xdr:row>0</xdr:row>
      <xdr:rowOff>132303</xdr:rowOff>
    </xdr:from>
    <xdr:to>
      <xdr:col>6</xdr:col>
      <xdr:colOff>276246</xdr:colOff>
      <xdr:row>2</xdr:row>
      <xdr:rowOff>43585</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05653" y="132303"/>
          <a:ext cx="906612" cy="5707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100966</xdr:colOff>
      <xdr:row>0</xdr:row>
      <xdr:rowOff>160020</xdr:rowOff>
    </xdr:from>
    <xdr:to>
      <xdr:col>3</xdr:col>
      <xdr:colOff>1649730</xdr:colOff>
      <xdr:row>6</xdr:row>
      <xdr:rowOff>68581</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72716" y="160020"/>
          <a:ext cx="1548764" cy="880111"/>
        </a:xfrm>
        <a:prstGeom prst="rect">
          <a:avLst/>
        </a:prstGeom>
        <a:noFill/>
        <a:ln>
          <a:noFill/>
        </a:ln>
      </xdr:spPr>
    </xdr:pic>
    <xdr:clientData/>
  </xdr:twoCellAnchor>
  <xdr:twoCellAnchor editAs="oneCell">
    <xdr:from>
      <xdr:col>0</xdr:col>
      <xdr:colOff>449580</xdr:colOff>
      <xdr:row>88</xdr:row>
      <xdr:rowOff>116204</xdr:rowOff>
    </xdr:from>
    <xdr:to>
      <xdr:col>4</xdr:col>
      <xdr:colOff>478190</xdr:colOff>
      <xdr:row>94</xdr:row>
      <xdr:rowOff>80008</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449580" y="62133479"/>
          <a:ext cx="7172360" cy="9925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D1" zoomScale="130" zoomScaleNormal="130" workbookViewId="0">
      <selection activeCell="A7" sqref="A7:P7"/>
    </sheetView>
  </sheetViews>
  <sheetFormatPr baseColWidth="10" defaultColWidth="13.33203125" defaultRowHeight="12.75" x14ac:dyDescent="0.2"/>
  <cols>
    <col min="1" max="1" width="50.1640625" style="1" customWidth="1"/>
    <col min="2" max="2" width="15" style="1" bestFit="1" customWidth="1"/>
    <col min="3" max="3" width="15.33203125" style="1" bestFit="1" customWidth="1"/>
    <col min="4" max="4" width="12.83203125" style="1" bestFit="1" customWidth="1"/>
    <col min="5" max="5" width="13" style="1" bestFit="1" customWidth="1"/>
    <col min="6" max="6" width="13.33203125" style="1" bestFit="1" customWidth="1"/>
    <col min="7" max="7" width="13" style="1" bestFit="1" customWidth="1"/>
    <col min="8" max="8" width="13.5" style="1" bestFit="1" customWidth="1"/>
    <col min="9" max="9" width="13" style="1" bestFit="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4" style="1" bestFit="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47" t="s">
        <v>0</v>
      </c>
      <c r="B3" s="48"/>
      <c r="C3" s="48"/>
      <c r="D3" s="48"/>
      <c r="E3" s="48"/>
      <c r="F3" s="48"/>
      <c r="G3" s="48"/>
      <c r="H3" s="48"/>
      <c r="I3" s="48"/>
      <c r="J3" s="48"/>
      <c r="K3" s="48"/>
      <c r="L3" s="48"/>
      <c r="M3" s="48"/>
      <c r="N3" s="48"/>
      <c r="O3" s="48"/>
      <c r="P3" s="48"/>
    </row>
    <row r="4" spans="1:17" ht="13.15" customHeight="1" x14ac:dyDescent="0.2">
      <c r="A4" s="45" t="s">
        <v>1</v>
      </c>
      <c r="B4" s="46"/>
      <c r="C4" s="46"/>
      <c r="D4" s="46"/>
      <c r="E4" s="46"/>
      <c r="F4" s="46"/>
      <c r="G4" s="46"/>
      <c r="H4" s="46"/>
      <c r="I4" s="46"/>
      <c r="J4" s="46"/>
      <c r="K4" s="46"/>
      <c r="L4" s="46"/>
      <c r="M4" s="46"/>
      <c r="N4" s="46"/>
      <c r="O4" s="46"/>
      <c r="P4" s="46"/>
    </row>
    <row r="5" spans="1:17" ht="13.15" customHeight="1" x14ac:dyDescent="0.2">
      <c r="A5" s="49" t="s">
        <v>119</v>
      </c>
      <c r="B5" s="50"/>
      <c r="C5" s="50"/>
      <c r="D5" s="50"/>
      <c r="E5" s="50"/>
      <c r="F5" s="50"/>
      <c r="G5" s="50"/>
      <c r="H5" s="50"/>
      <c r="I5" s="50"/>
      <c r="J5" s="50"/>
      <c r="K5" s="50"/>
      <c r="L5" s="50"/>
      <c r="M5" s="50"/>
      <c r="N5" s="50"/>
      <c r="O5" s="50"/>
      <c r="P5" s="50"/>
    </row>
    <row r="6" spans="1:17" ht="15.75" customHeight="1" x14ac:dyDescent="0.2">
      <c r="A6" s="45" t="s">
        <v>234</v>
      </c>
      <c r="B6" s="46"/>
      <c r="C6" s="46"/>
      <c r="D6" s="46"/>
      <c r="E6" s="46"/>
      <c r="F6" s="46"/>
      <c r="G6" s="46"/>
      <c r="H6" s="46"/>
      <c r="I6" s="46"/>
      <c r="J6" s="46"/>
      <c r="K6" s="46"/>
      <c r="L6" s="46"/>
      <c r="M6" s="46"/>
      <c r="N6" s="46"/>
      <c r="O6" s="46"/>
      <c r="P6" s="46"/>
    </row>
    <row r="7" spans="1:17" ht="15.75" customHeight="1" x14ac:dyDescent="0.2">
      <c r="A7" s="48" t="s">
        <v>140</v>
      </c>
      <c r="B7" s="48"/>
      <c r="C7" s="48"/>
      <c r="D7" s="48"/>
      <c r="E7" s="48"/>
      <c r="F7" s="48"/>
      <c r="G7" s="48"/>
      <c r="H7" s="48"/>
      <c r="I7" s="48"/>
      <c r="J7" s="48"/>
      <c r="K7" s="48"/>
      <c r="L7" s="48"/>
      <c r="M7" s="48"/>
      <c r="N7" s="48"/>
      <c r="O7" s="48"/>
      <c r="P7" s="48"/>
    </row>
    <row r="8" spans="1:17" ht="15.75" x14ac:dyDescent="0.2">
      <c r="A8" s="45" t="s">
        <v>96</v>
      </c>
      <c r="B8" s="46"/>
      <c r="C8" s="46"/>
      <c r="D8" s="46"/>
      <c r="E8" s="46"/>
      <c r="F8" s="46"/>
      <c r="G8" s="46"/>
      <c r="H8" s="46"/>
      <c r="I8" s="46"/>
      <c r="J8" s="46"/>
      <c r="K8" s="46"/>
      <c r="L8" s="46"/>
      <c r="M8" s="46"/>
      <c r="N8" s="46"/>
      <c r="O8" s="46"/>
      <c r="P8" s="46"/>
    </row>
    <row r="9" spans="1:17" ht="25.5" customHeight="1" x14ac:dyDescent="0.2">
      <c r="A9" s="54" t="s">
        <v>2</v>
      </c>
      <c r="B9" s="55" t="s">
        <v>3</v>
      </c>
      <c r="C9" s="55" t="s">
        <v>4</v>
      </c>
      <c r="D9" s="57" t="s">
        <v>5</v>
      </c>
      <c r="E9" s="58"/>
      <c r="F9" s="58"/>
      <c r="G9" s="58"/>
      <c r="H9" s="58"/>
      <c r="I9" s="58"/>
      <c r="J9" s="58"/>
      <c r="K9" s="58"/>
      <c r="L9" s="58"/>
      <c r="M9" s="58"/>
      <c r="N9" s="58"/>
      <c r="O9" s="58"/>
      <c r="P9" s="59"/>
    </row>
    <row r="10" spans="1:17" x14ac:dyDescent="0.2">
      <c r="A10" s="54"/>
      <c r="B10" s="56"/>
      <c r="C10" s="56"/>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1046867836</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0</v>
      </c>
      <c r="K12" s="28">
        <f t="shared" si="1"/>
        <v>0</v>
      </c>
      <c r="L12" s="28">
        <f t="shared" si="1"/>
        <v>0</v>
      </c>
      <c r="M12" s="28">
        <f t="shared" si="1"/>
        <v>0</v>
      </c>
      <c r="N12" s="28">
        <f t="shared" si="1"/>
        <v>0</v>
      </c>
      <c r="O12" s="28">
        <f t="shared" ref="O12" si="2">O13+O14+O17+O15+O16</f>
        <v>0</v>
      </c>
      <c r="P12" s="28">
        <f>P13+P14+P17+P15+P16</f>
        <v>424460808.19999999</v>
      </c>
    </row>
    <row r="13" spans="1:17" x14ac:dyDescent="0.2">
      <c r="A13" s="7" t="s">
        <v>21</v>
      </c>
      <c r="B13" s="30">
        <v>674668105</v>
      </c>
      <c r="C13" s="30">
        <v>719716657</v>
      </c>
      <c r="D13" s="30">
        <v>52355946.780000001</v>
      </c>
      <c r="E13" s="30">
        <v>51228787.530000001</v>
      </c>
      <c r="F13" s="30">
        <v>52081845.869999997</v>
      </c>
      <c r="G13" s="30">
        <v>54151436.659999996</v>
      </c>
      <c r="H13" s="30">
        <v>54107389.949999996</v>
      </c>
      <c r="I13" s="30">
        <v>54006277.990000002</v>
      </c>
      <c r="J13" s="30">
        <v>0</v>
      </c>
      <c r="K13" s="30">
        <v>0</v>
      </c>
      <c r="L13" s="30">
        <v>0</v>
      </c>
      <c r="M13" s="30">
        <v>0</v>
      </c>
      <c r="N13" s="30">
        <v>0</v>
      </c>
      <c r="O13" s="30">
        <v>0</v>
      </c>
      <c r="P13" s="30">
        <f>D13+E13+F13+G13+H13+I13+J13+K13+L13+M13+N13+O13</f>
        <v>317931684.77999997</v>
      </c>
    </row>
    <row r="14" spans="1:17" x14ac:dyDescent="0.2">
      <c r="A14" s="7" t="s">
        <v>22</v>
      </c>
      <c r="B14" s="30">
        <v>278368000</v>
      </c>
      <c r="C14" s="30">
        <v>228018803</v>
      </c>
      <c r="D14" s="30">
        <v>2289000</v>
      </c>
      <c r="E14" s="30">
        <v>2547538</v>
      </c>
      <c r="F14" s="30">
        <v>2334000</v>
      </c>
      <c r="G14" s="30">
        <v>2383910</v>
      </c>
      <c r="H14" s="30">
        <v>47060782.160000004</v>
      </c>
      <c r="I14" s="30">
        <v>2448041</v>
      </c>
      <c r="J14" s="30">
        <v>0</v>
      </c>
      <c r="K14" s="30">
        <v>0</v>
      </c>
      <c r="L14" s="30">
        <v>0</v>
      </c>
      <c r="M14" s="30">
        <v>0</v>
      </c>
      <c r="N14" s="30">
        <v>0</v>
      </c>
      <c r="O14" s="30">
        <v>0</v>
      </c>
      <c r="P14" s="30">
        <f t="shared" ref="P14:P37" si="3">D14+E14+F14+G14+H14+I14+J14+K14+L14+M14+N14+O14</f>
        <v>59063271.160000004</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99132376</v>
      </c>
      <c r="D17" s="30">
        <v>7688096.9400000004</v>
      </c>
      <c r="E17" s="30">
        <v>7642897.6499999985</v>
      </c>
      <c r="F17" s="30">
        <v>7844993.8100000005</v>
      </c>
      <c r="G17" s="30">
        <v>8043423.79</v>
      </c>
      <c r="H17" s="30">
        <v>8111497.7000000011</v>
      </c>
      <c r="I17" s="30">
        <v>8134942.370000001</v>
      </c>
      <c r="J17" s="30">
        <v>0</v>
      </c>
      <c r="K17" s="30">
        <v>0</v>
      </c>
      <c r="L17" s="30">
        <v>0</v>
      </c>
      <c r="M17" s="30">
        <v>0</v>
      </c>
      <c r="N17" s="30">
        <v>0</v>
      </c>
      <c r="O17" s="30">
        <v>0</v>
      </c>
      <c r="P17" s="30">
        <f t="shared" si="3"/>
        <v>47465852.260000005</v>
      </c>
    </row>
    <row r="18" spans="1:16" x14ac:dyDescent="0.2">
      <c r="A18" s="5" t="s">
        <v>26</v>
      </c>
      <c r="B18" s="28">
        <f t="shared" ref="B18:C18" si="4">B19+B20+B21+B22+B23+B24+B25+B26+B27</f>
        <v>405782114</v>
      </c>
      <c r="C18" s="28">
        <f t="shared" si="4"/>
        <v>440516069</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0</v>
      </c>
      <c r="K18" s="28">
        <f t="shared" si="5"/>
        <v>0</v>
      </c>
      <c r="L18" s="28">
        <f t="shared" si="5"/>
        <v>0</v>
      </c>
      <c r="M18" s="28">
        <f t="shared" si="5"/>
        <v>0</v>
      </c>
      <c r="N18" s="28">
        <f t="shared" si="5"/>
        <v>0</v>
      </c>
      <c r="O18" s="28">
        <f t="shared" ref="O18:P18" si="6">O19+O20+O21+O22+O23+O24+O25+O26+O27</f>
        <v>0</v>
      </c>
      <c r="P18" s="28">
        <f t="shared" si="6"/>
        <v>118577521.75</v>
      </c>
    </row>
    <row r="19" spans="1:16" x14ac:dyDescent="0.2">
      <c r="A19" s="7" t="s">
        <v>27</v>
      </c>
      <c r="B19" s="30">
        <v>101406732</v>
      </c>
      <c r="C19" s="30">
        <v>101406732</v>
      </c>
      <c r="D19" s="30">
        <v>6782913.7700000014</v>
      </c>
      <c r="E19" s="30">
        <v>6700942.3899999997</v>
      </c>
      <c r="F19" s="30">
        <v>6552926.1800000006</v>
      </c>
      <c r="G19" s="30">
        <v>6994754.5899999999</v>
      </c>
      <c r="H19" s="30">
        <v>7917031.9900000012</v>
      </c>
      <c r="I19" s="30">
        <v>7866563.2199999997</v>
      </c>
      <c r="J19" s="30">
        <v>0</v>
      </c>
      <c r="K19" s="30">
        <v>0</v>
      </c>
      <c r="L19" s="30">
        <v>0</v>
      </c>
      <c r="M19" s="30">
        <v>0</v>
      </c>
      <c r="N19" s="30">
        <v>0</v>
      </c>
      <c r="O19" s="30">
        <v>0</v>
      </c>
      <c r="P19" s="30">
        <f t="shared" si="3"/>
        <v>42815132.140000001</v>
      </c>
    </row>
    <row r="20" spans="1:16" x14ac:dyDescent="0.2">
      <c r="A20" s="9" t="s">
        <v>28</v>
      </c>
      <c r="B20" s="30">
        <v>19000000</v>
      </c>
      <c r="C20" s="30">
        <v>22630000</v>
      </c>
      <c r="D20" s="30">
        <v>0</v>
      </c>
      <c r="E20" s="30">
        <v>0</v>
      </c>
      <c r="F20" s="30">
        <v>1742215.03</v>
      </c>
      <c r="G20" s="30">
        <v>1964830.8800000001</v>
      </c>
      <c r="H20" s="30">
        <v>1326559.55</v>
      </c>
      <c r="I20" s="30">
        <v>3186</v>
      </c>
      <c r="J20" s="30">
        <v>0</v>
      </c>
      <c r="K20" s="30">
        <v>0</v>
      </c>
      <c r="L20" s="30">
        <v>0</v>
      </c>
      <c r="M20" s="30">
        <v>0</v>
      </c>
      <c r="N20" s="30">
        <v>0</v>
      </c>
      <c r="O20" s="30">
        <v>0</v>
      </c>
      <c r="P20" s="30">
        <f t="shared" si="3"/>
        <v>5036791.46</v>
      </c>
    </row>
    <row r="21" spans="1:16" x14ac:dyDescent="0.2">
      <c r="A21" s="7" t="s">
        <v>29</v>
      </c>
      <c r="B21" s="30">
        <v>17100000</v>
      </c>
      <c r="C21" s="30">
        <v>17100000</v>
      </c>
      <c r="D21" s="30">
        <v>0</v>
      </c>
      <c r="E21" s="30">
        <v>100300</v>
      </c>
      <c r="F21" s="30">
        <v>18600</v>
      </c>
      <c r="G21" s="30">
        <v>103300</v>
      </c>
      <c r="H21" s="30">
        <v>6844835</v>
      </c>
      <c r="I21" s="30">
        <v>6557.5</v>
      </c>
      <c r="J21" s="30">
        <v>0</v>
      </c>
      <c r="K21" s="30">
        <v>0</v>
      </c>
      <c r="L21" s="30">
        <v>0</v>
      </c>
      <c r="M21" s="30">
        <v>0</v>
      </c>
      <c r="N21" s="30">
        <v>0</v>
      </c>
      <c r="O21" s="30">
        <v>0</v>
      </c>
      <c r="P21" s="30">
        <f t="shared" si="3"/>
        <v>7073592.5</v>
      </c>
    </row>
    <row r="22" spans="1:16" x14ac:dyDescent="0.2">
      <c r="A22" s="7" t="s">
        <v>30</v>
      </c>
      <c r="B22" s="30">
        <v>1680000</v>
      </c>
      <c r="C22" s="30">
        <v>1680000</v>
      </c>
      <c r="D22" s="30">
        <v>0</v>
      </c>
      <c r="E22" s="30">
        <v>0</v>
      </c>
      <c r="F22" s="30">
        <v>0</v>
      </c>
      <c r="G22" s="30">
        <v>0</v>
      </c>
      <c r="H22" s="30">
        <v>30000</v>
      </c>
      <c r="I22" s="30">
        <v>0</v>
      </c>
      <c r="J22" s="30">
        <v>0</v>
      </c>
      <c r="K22" s="30">
        <v>0</v>
      </c>
      <c r="L22" s="30">
        <v>0</v>
      </c>
      <c r="M22" s="30">
        <v>0</v>
      </c>
      <c r="N22" s="30">
        <v>0</v>
      </c>
      <c r="O22" s="30">
        <v>0</v>
      </c>
      <c r="P22" s="30">
        <f t="shared" si="3"/>
        <v>30000</v>
      </c>
    </row>
    <row r="23" spans="1:16" x14ac:dyDescent="0.2">
      <c r="A23" s="7" t="s">
        <v>31</v>
      </c>
      <c r="B23" s="30">
        <v>21540000</v>
      </c>
      <c r="C23" s="30">
        <v>23976900</v>
      </c>
      <c r="D23" s="30">
        <v>0</v>
      </c>
      <c r="E23" s="30">
        <v>0</v>
      </c>
      <c r="F23" s="30">
        <v>1036773.37</v>
      </c>
      <c r="G23" s="30">
        <v>59477.9</v>
      </c>
      <c r="H23" s="30">
        <v>474666.53</v>
      </c>
      <c r="I23" s="30">
        <v>265292.32</v>
      </c>
      <c r="J23" s="30">
        <v>0</v>
      </c>
      <c r="K23" s="30">
        <v>0</v>
      </c>
      <c r="L23" s="30">
        <v>0</v>
      </c>
      <c r="M23" s="30">
        <v>0</v>
      </c>
      <c r="N23" s="30">
        <v>0</v>
      </c>
      <c r="O23" s="30">
        <v>0</v>
      </c>
      <c r="P23" s="30">
        <f t="shared" si="3"/>
        <v>1836210.12</v>
      </c>
    </row>
    <row r="24" spans="1:16" x14ac:dyDescent="0.2">
      <c r="A24" s="7" t="s">
        <v>32</v>
      </c>
      <c r="B24" s="30">
        <v>12251000</v>
      </c>
      <c r="C24" s="30">
        <v>12251000</v>
      </c>
      <c r="D24" s="30">
        <v>787589.94</v>
      </c>
      <c r="E24" s="30">
        <v>0</v>
      </c>
      <c r="F24" s="30">
        <v>1587375.81</v>
      </c>
      <c r="G24" s="30">
        <v>802916.35</v>
      </c>
      <c r="H24" s="30">
        <v>839314.88</v>
      </c>
      <c r="I24" s="30">
        <v>843942.94</v>
      </c>
      <c r="J24" s="30">
        <v>0</v>
      </c>
      <c r="K24" s="30">
        <v>0</v>
      </c>
      <c r="L24" s="30">
        <v>0</v>
      </c>
      <c r="M24" s="30">
        <v>0</v>
      </c>
      <c r="N24" s="30">
        <v>0</v>
      </c>
      <c r="O24" s="30">
        <v>0</v>
      </c>
      <c r="P24" s="30">
        <f t="shared" si="3"/>
        <v>4861139.92</v>
      </c>
    </row>
    <row r="25" spans="1:16" ht="16.149999999999999" customHeight="1" x14ac:dyDescent="0.2">
      <c r="A25" s="9" t="s">
        <v>33</v>
      </c>
      <c r="B25" s="30">
        <v>76695138</v>
      </c>
      <c r="C25" s="30">
        <v>94707138</v>
      </c>
      <c r="D25" s="30">
        <v>0</v>
      </c>
      <c r="E25" s="30">
        <v>399378.62</v>
      </c>
      <c r="F25" s="30">
        <v>4528711.01</v>
      </c>
      <c r="G25" s="30">
        <v>3339129.4</v>
      </c>
      <c r="H25" s="30">
        <v>1332617.72</v>
      </c>
      <c r="I25" s="30">
        <v>216990.2</v>
      </c>
      <c r="J25" s="30">
        <v>0</v>
      </c>
      <c r="K25" s="30">
        <v>0</v>
      </c>
      <c r="L25" s="30">
        <v>0</v>
      </c>
      <c r="M25" s="30">
        <v>0</v>
      </c>
      <c r="N25" s="30">
        <v>0</v>
      </c>
      <c r="O25" s="30">
        <v>0</v>
      </c>
      <c r="P25" s="30">
        <f t="shared" si="3"/>
        <v>9816826.9499999993</v>
      </c>
    </row>
    <row r="26" spans="1:16" x14ac:dyDescent="0.2">
      <c r="A26" s="9" t="s">
        <v>34</v>
      </c>
      <c r="B26" s="30">
        <v>129790000</v>
      </c>
      <c r="C26" s="30">
        <v>136233000</v>
      </c>
      <c r="D26" s="30">
        <v>0</v>
      </c>
      <c r="E26" s="30">
        <v>37566</v>
      </c>
      <c r="F26" s="30">
        <v>17422405</v>
      </c>
      <c r="G26" s="30">
        <v>1376477.48</v>
      </c>
      <c r="H26" s="30">
        <v>13375782</v>
      </c>
      <c r="I26" s="30">
        <v>31350</v>
      </c>
      <c r="J26" s="30">
        <v>0</v>
      </c>
      <c r="K26" s="30">
        <v>0</v>
      </c>
      <c r="L26" s="30">
        <v>0</v>
      </c>
      <c r="M26" s="30">
        <v>0</v>
      </c>
      <c r="N26" s="30">
        <v>0</v>
      </c>
      <c r="O26" s="30">
        <v>0</v>
      </c>
      <c r="P26" s="30">
        <f t="shared" si="3"/>
        <v>32243580.48</v>
      </c>
    </row>
    <row r="27" spans="1:16" x14ac:dyDescent="0.2">
      <c r="A27" s="9" t="s">
        <v>35</v>
      </c>
      <c r="B27" s="30">
        <v>26319244</v>
      </c>
      <c r="C27" s="30">
        <v>30531299</v>
      </c>
      <c r="D27" s="30">
        <v>1868678.39</v>
      </c>
      <c r="E27" s="30">
        <v>1699032.11</v>
      </c>
      <c r="F27" s="30">
        <v>4120320.89</v>
      </c>
      <c r="G27" s="30">
        <v>2523322.44</v>
      </c>
      <c r="H27" s="30">
        <v>4538434.3499999996</v>
      </c>
      <c r="I27" s="30">
        <v>114460</v>
      </c>
      <c r="J27" s="30">
        <v>0</v>
      </c>
      <c r="K27" s="30">
        <v>0</v>
      </c>
      <c r="L27" s="30">
        <v>0</v>
      </c>
      <c r="M27" s="30">
        <v>0</v>
      </c>
      <c r="N27" s="30">
        <v>0</v>
      </c>
      <c r="O27" s="30">
        <v>0</v>
      </c>
      <c r="P27" s="30">
        <f t="shared" si="3"/>
        <v>14864248.18</v>
      </c>
    </row>
    <row r="28" spans="1:16" x14ac:dyDescent="0.2">
      <c r="A28" s="5" t="s">
        <v>36</v>
      </c>
      <c r="B28" s="28">
        <f t="shared" ref="B28:C28" si="7">B37+B35+B34+B33+B32+B31+B30+B29+B36</f>
        <v>42040000</v>
      </c>
      <c r="C28" s="28">
        <f t="shared" si="7"/>
        <v>41760045</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0</v>
      </c>
      <c r="K28" s="28">
        <f t="shared" si="8"/>
        <v>0</v>
      </c>
      <c r="L28" s="28">
        <f t="shared" si="8"/>
        <v>0</v>
      </c>
      <c r="M28" s="28">
        <f t="shared" si="8"/>
        <v>0</v>
      </c>
      <c r="N28" s="28">
        <f t="shared" si="8"/>
        <v>0</v>
      </c>
      <c r="O28" s="28">
        <f t="shared" ref="O28:P28" si="9">O37+O35+O34+O33+O32+O31+O30+O29+O36</f>
        <v>0</v>
      </c>
      <c r="P28" s="28">
        <f t="shared" si="9"/>
        <v>10133281.65</v>
      </c>
    </row>
    <row r="29" spans="1:16" ht="10.9" customHeight="1" x14ac:dyDescent="0.2">
      <c r="A29" s="31" t="s">
        <v>37</v>
      </c>
      <c r="B29" s="30">
        <v>2200000</v>
      </c>
      <c r="C29" s="30">
        <v>2350000</v>
      </c>
      <c r="D29" s="30">
        <v>0</v>
      </c>
      <c r="E29" s="30">
        <v>16461</v>
      </c>
      <c r="F29" s="30">
        <v>33936.800000000003</v>
      </c>
      <c r="G29" s="30">
        <v>551532.19999999995</v>
      </c>
      <c r="H29" s="30">
        <v>17947.8</v>
      </c>
      <c r="I29" s="30">
        <v>0</v>
      </c>
      <c r="J29" s="30">
        <v>0</v>
      </c>
      <c r="K29" s="30">
        <v>0</v>
      </c>
      <c r="L29" s="30">
        <v>0</v>
      </c>
      <c r="M29" s="30">
        <v>0</v>
      </c>
      <c r="N29" s="30">
        <v>0</v>
      </c>
      <c r="O29" s="30">
        <v>0</v>
      </c>
      <c r="P29" s="30">
        <f t="shared" si="3"/>
        <v>619877.80000000005</v>
      </c>
    </row>
    <row r="30" spans="1:16" ht="10.9" customHeight="1" x14ac:dyDescent="0.2">
      <c r="A30" s="29" t="s">
        <v>38</v>
      </c>
      <c r="B30" s="30">
        <v>2090000</v>
      </c>
      <c r="C30" s="30">
        <v>1690000</v>
      </c>
      <c r="D30" s="30">
        <v>0</v>
      </c>
      <c r="E30" s="30">
        <v>0</v>
      </c>
      <c r="F30" s="30">
        <v>15930</v>
      </c>
      <c r="G30" s="30">
        <v>168390.72</v>
      </c>
      <c r="H30" s="30">
        <v>53572</v>
      </c>
      <c r="I30" s="30">
        <v>0</v>
      </c>
      <c r="J30" s="30">
        <v>0</v>
      </c>
      <c r="K30" s="30">
        <v>0</v>
      </c>
      <c r="L30" s="30">
        <v>0</v>
      </c>
      <c r="M30" s="30">
        <v>0</v>
      </c>
      <c r="N30" s="30">
        <v>0</v>
      </c>
      <c r="O30" s="30">
        <v>0</v>
      </c>
      <c r="P30" s="30">
        <f t="shared" si="3"/>
        <v>237892.72</v>
      </c>
    </row>
    <row r="31" spans="1:16" ht="10.9" customHeight="1" x14ac:dyDescent="0.2">
      <c r="A31" s="31" t="s">
        <v>39</v>
      </c>
      <c r="B31" s="30">
        <v>4100000</v>
      </c>
      <c r="C31" s="30">
        <v>4500000</v>
      </c>
      <c r="D31" s="30">
        <v>0</v>
      </c>
      <c r="E31" s="30">
        <v>890331.24</v>
      </c>
      <c r="F31" s="30">
        <v>157825</v>
      </c>
      <c r="G31" s="30">
        <v>104430</v>
      </c>
      <c r="H31" s="30">
        <v>300000</v>
      </c>
      <c r="I31" s="30">
        <v>0</v>
      </c>
      <c r="J31" s="30">
        <v>0</v>
      </c>
      <c r="K31" s="30">
        <v>0</v>
      </c>
      <c r="L31" s="30">
        <v>0</v>
      </c>
      <c r="M31" s="30">
        <v>0</v>
      </c>
      <c r="N31" s="30">
        <v>0</v>
      </c>
      <c r="O31" s="30">
        <v>0</v>
      </c>
      <c r="P31" s="30">
        <f t="shared" si="3"/>
        <v>1452586.24</v>
      </c>
    </row>
    <row r="32" spans="1:16" ht="10.9" customHeight="1" x14ac:dyDescent="0.2">
      <c r="A32" s="29" t="s">
        <v>40</v>
      </c>
      <c r="B32" s="30">
        <v>10000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390000</v>
      </c>
      <c r="D33" s="30">
        <v>0</v>
      </c>
      <c r="E33" s="30">
        <v>0</v>
      </c>
      <c r="F33" s="30">
        <v>572.16999999999996</v>
      </c>
      <c r="G33" s="30">
        <v>194647.82</v>
      </c>
      <c r="H33" s="30">
        <v>64994.400000000001</v>
      </c>
      <c r="I33" s="30">
        <v>0</v>
      </c>
      <c r="J33" s="30">
        <v>0</v>
      </c>
      <c r="K33" s="30">
        <v>0</v>
      </c>
      <c r="L33" s="30">
        <v>0</v>
      </c>
      <c r="M33" s="30">
        <v>0</v>
      </c>
      <c r="N33" s="30">
        <v>0</v>
      </c>
      <c r="O33" s="30">
        <v>0</v>
      </c>
      <c r="P33" s="30">
        <f t="shared" si="3"/>
        <v>260214.39</v>
      </c>
    </row>
    <row r="34" spans="1:16" ht="10.9" customHeight="1" x14ac:dyDescent="0.2">
      <c r="A34" s="31" t="s">
        <v>42</v>
      </c>
      <c r="B34" s="30">
        <v>550000</v>
      </c>
      <c r="C34" s="30">
        <v>760045</v>
      </c>
      <c r="D34" s="30">
        <v>0</v>
      </c>
      <c r="E34" s="30">
        <v>78569.119999999995</v>
      </c>
      <c r="F34" s="30">
        <v>95158.69</v>
      </c>
      <c r="G34" s="30">
        <v>0</v>
      </c>
      <c r="H34" s="30">
        <v>5566.25</v>
      </c>
      <c r="I34" s="30">
        <v>0</v>
      </c>
      <c r="J34" s="30">
        <v>0</v>
      </c>
      <c r="K34" s="30">
        <v>0</v>
      </c>
      <c r="L34" s="30">
        <v>0</v>
      </c>
      <c r="M34" s="30">
        <v>0</v>
      </c>
      <c r="N34" s="30">
        <v>0</v>
      </c>
      <c r="O34" s="30">
        <v>0</v>
      </c>
      <c r="P34" s="30">
        <f t="shared" si="3"/>
        <v>179294.06</v>
      </c>
    </row>
    <row r="35" spans="1:16" ht="10.9" customHeight="1" x14ac:dyDescent="0.2">
      <c r="A35" s="31" t="s">
        <v>43</v>
      </c>
      <c r="B35" s="30">
        <v>21300000</v>
      </c>
      <c r="C35" s="30">
        <v>21400000</v>
      </c>
      <c r="D35" s="30">
        <v>0</v>
      </c>
      <c r="E35" s="30">
        <v>173155.20000000001</v>
      </c>
      <c r="F35" s="30">
        <v>28846.05</v>
      </c>
      <c r="G35" s="30">
        <v>1125222.5</v>
      </c>
      <c r="H35" s="30">
        <v>1368748.52</v>
      </c>
      <c r="I35" s="30">
        <v>1356314.2</v>
      </c>
      <c r="J35" s="30">
        <v>0</v>
      </c>
      <c r="K35" s="30">
        <v>0</v>
      </c>
      <c r="L35" s="30">
        <v>0</v>
      </c>
      <c r="M35" s="30">
        <v>0</v>
      </c>
      <c r="N35" s="30">
        <v>0</v>
      </c>
      <c r="O35" s="30">
        <v>0</v>
      </c>
      <c r="P35" s="30">
        <f t="shared" si="3"/>
        <v>4052286.4699999997</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10570000</v>
      </c>
      <c r="D37" s="30">
        <v>168560.99</v>
      </c>
      <c r="E37" s="30">
        <v>986444.20000000007</v>
      </c>
      <c r="F37" s="30">
        <v>460931.3000000001</v>
      </c>
      <c r="G37" s="30">
        <v>185514.8</v>
      </c>
      <c r="H37" s="30">
        <v>990306.58000000007</v>
      </c>
      <c r="I37" s="30">
        <v>539372.1</v>
      </c>
      <c r="J37" s="30">
        <v>0</v>
      </c>
      <c r="K37" s="30">
        <v>0</v>
      </c>
      <c r="L37" s="30">
        <v>0</v>
      </c>
      <c r="M37" s="30">
        <v>0</v>
      </c>
      <c r="N37" s="30">
        <v>0</v>
      </c>
      <c r="O37" s="30">
        <v>0</v>
      </c>
      <c r="P37" s="30">
        <f t="shared" si="3"/>
        <v>3331129.97</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0</v>
      </c>
      <c r="K38" s="28">
        <f t="shared" si="11"/>
        <v>0</v>
      </c>
      <c r="L38" s="28">
        <f t="shared" si="11"/>
        <v>0</v>
      </c>
      <c r="M38" s="28">
        <f t="shared" si="11"/>
        <v>0</v>
      </c>
      <c r="N38" s="28">
        <f t="shared" si="11"/>
        <v>0</v>
      </c>
      <c r="O38" s="28">
        <f t="shared" ref="O38:P38" si="12">O39+O40+O42+O44+O45+O46+O41+O43</f>
        <v>0</v>
      </c>
      <c r="P38" s="28">
        <f t="shared" si="12"/>
        <v>517173010.06</v>
      </c>
    </row>
    <row r="39" spans="1:16" x14ac:dyDescent="0.2">
      <c r="A39" s="31" t="s">
        <v>47</v>
      </c>
      <c r="B39" s="30">
        <v>170621314</v>
      </c>
      <c r="C39" s="30">
        <v>178621314</v>
      </c>
      <c r="D39" s="30">
        <v>0</v>
      </c>
      <c r="E39" s="30">
        <v>13409146.18</v>
      </c>
      <c r="F39" s="30">
        <v>200000</v>
      </c>
      <c r="G39" s="30">
        <v>24032866.550000001</v>
      </c>
      <c r="H39" s="30">
        <v>7503333.2400000002</v>
      </c>
      <c r="I39" s="30">
        <v>16473599.85</v>
      </c>
      <c r="J39" s="30">
        <v>0</v>
      </c>
      <c r="K39" s="30">
        <v>0</v>
      </c>
      <c r="L39" s="30">
        <v>0</v>
      </c>
      <c r="M39" s="30">
        <v>0</v>
      </c>
      <c r="N39" s="30">
        <v>0</v>
      </c>
      <c r="O39" s="30">
        <v>0</v>
      </c>
      <c r="P39" s="30">
        <f t="shared" ref="P39:P75" si="13">D39+E39+F39+G39+H39+I39+J39+K39+L39+M39+N39+O39</f>
        <v>61618945.820000008</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38399633.700000003</v>
      </c>
      <c r="J40" s="30">
        <v>0</v>
      </c>
      <c r="K40" s="30">
        <v>0</v>
      </c>
      <c r="L40" s="30">
        <v>0</v>
      </c>
      <c r="M40" s="30">
        <v>0</v>
      </c>
      <c r="N40" s="30">
        <v>0</v>
      </c>
      <c r="O40" s="30">
        <v>0</v>
      </c>
      <c r="P40" s="30">
        <f t="shared" si="13"/>
        <v>253709802.19999999</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0</v>
      </c>
      <c r="K42" s="30">
        <v>0</v>
      </c>
      <c r="L42" s="30">
        <v>0</v>
      </c>
      <c r="M42" s="30">
        <v>0</v>
      </c>
      <c r="N42" s="30">
        <v>0</v>
      </c>
      <c r="O42" s="30">
        <v>0</v>
      </c>
      <c r="P42" s="30">
        <f t="shared" si="13"/>
        <v>79633560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18303598.620000001</v>
      </c>
      <c r="I46" s="30">
        <v>18230773.620000001</v>
      </c>
      <c r="J46" s="30">
        <v>0</v>
      </c>
      <c r="K46" s="30">
        <v>0</v>
      </c>
      <c r="L46" s="30">
        <v>0</v>
      </c>
      <c r="M46" s="30">
        <v>0</v>
      </c>
      <c r="N46" s="30">
        <v>0</v>
      </c>
      <c r="O46" s="30">
        <v>0</v>
      </c>
      <c r="P46" s="30">
        <f t="shared" si="13"/>
        <v>110659642.04000002</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14935599</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38935599</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57</v>
      </c>
      <c r="B49" s="30">
        <v>57641337</v>
      </c>
      <c r="C49" s="30">
        <v>61576936</v>
      </c>
      <c r="D49" s="30">
        <v>0</v>
      </c>
      <c r="E49" s="30">
        <v>24000000</v>
      </c>
      <c r="F49" s="30">
        <v>0</v>
      </c>
      <c r="G49" s="30">
        <v>14935599</v>
      </c>
      <c r="H49" s="30">
        <v>0</v>
      </c>
      <c r="I49" s="30">
        <v>0</v>
      </c>
      <c r="J49" s="30">
        <v>0</v>
      </c>
      <c r="K49" s="30">
        <v>0</v>
      </c>
      <c r="L49" s="30">
        <v>0</v>
      </c>
      <c r="M49" s="30">
        <v>0</v>
      </c>
      <c r="N49" s="30">
        <v>0</v>
      </c>
      <c r="O49" s="30">
        <v>0</v>
      </c>
      <c r="P49" s="30">
        <f t="shared" si="13"/>
        <v>38935599</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37747000</v>
      </c>
      <c r="D54" s="28">
        <f t="shared" si="17"/>
        <v>0</v>
      </c>
      <c r="E54" s="28">
        <f t="shared" si="17"/>
        <v>54634</v>
      </c>
      <c r="F54" s="28">
        <f t="shared" si="17"/>
        <v>581284.24</v>
      </c>
      <c r="G54" s="28">
        <f t="shared" si="17"/>
        <v>747943</v>
      </c>
      <c r="H54" s="28">
        <f t="shared" si="17"/>
        <v>981163.20000000007</v>
      </c>
      <c r="I54" s="28">
        <f t="shared" ref="I54:N54" si="18">I55+I56+I58+I59+I60+I62+I57+I63+I61</f>
        <v>1965785.01</v>
      </c>
      <c r="J54" s="28">
        <f t="shared" si="18"/>
        <v>0</v>
      </c>
      <c r="K54" s="28">
        <f t="shared" si="18"/>
        <v>0</v>
      </c>
      <c r="L54" s="28">
        <f t="shared" si="18"/>
        <v>0</v>
      </c>
      <c r="M54" s="28">
        <f t="shared" si="18"/>
        <v>0</v>
      </c>
      <c r="N54" s="28">
        <f t="shared" si="18"/>
        <v>0</v>
      </c>
      <c r="O54" s="28">
        <f t="shared" ref="O54:P54" si="19">O55+O56+O58+O59+O60+O62+O57+O63+O61</f>
        <v>0</v>
      </c>
      <c r="P54" s="28">
        <f t="shared" si="19"/>
        <v>4330809.45</v>
      </c>
    </row>
    <row r="55" spans="1:16" ht="10.9" customHeight="1" x14ac:dyDescent="0.2">
      <c r="A55" s="7" t="s">
        <v>63</v>
      </c>
      <c r="B55" s="30">
        <v>7300000</v>
      </c>
      <c r="C55" s="30">
        <v>15850000</v>
      </c>
      <c r="D55" s="30">
        <v>0</v>
      </c>
      <c r="E55" s="30">
        <v>49560</v>
      </c>
      <c r="F55" s="30">
        <v>431264.04000000004</v>
      </c>
      <c r="G55" s="30">
        <v>381140</v>
      </c>
      <c r="H55" s="30">
        <v>548313.17000000004</v>
      </c>
      <c r="I55" s="30">
        <v>1251413.01</v>
      </c>
      <c r="J55" s="30">
        <v>0</v>
      </c>
      <c r="K55" s="30">
        <v>0</v>
      </c>
      <c r="L55" s="30">
        <v>0</v>
      </c>
      <c r="M55" s="30">
        <v>0</v>
      </c>
      <c r="N55" s="30">
        <v>0</v>
      </c>
      <c r="O55" s="30">
        <v>0</v>
      </c>
      <c r="P55" s="30">
        <f t="shared" ref="P55:P60" si="20">D55+E55+F55+G55+H55+I55+J55+K55+L55+M55+N55+O55</f>
        <v>2661690.2199999997</v>
      </c>
    </row>
    <row r="56" spans="1:16" ht="10.9" customHeight="1" x14ac:dyDescent="0.2">
      <c r="A56" s="9" t="s">
        <v>64</v>
      </c>
      <c r="B56" s="30">
        <v>4800000</v>
      </c>
      <c r="C56" s="30">
        <v>3500000</v>
      </c>
      <c r="D56" s="30">
        <v>0</v>
      </c>
      <c r="E56" s="30">
        <v>0</v>
      </c>
      <c r="F56" s="30">
        <v>68222.600000000006</v>
      </c>
      <c r="G56" s="30">
        <v>0</v>
      </c>
      <c r="H56" s="30">
        <v>0</v>
      </c>
      <c r="I56" s="30">
        <v>714372</v>
      </c>
      <c r="J56" s="30">
        <v>0</v>
      </c>
      <c r="K56" s="30">
        <v>0</v>
      </c>
      <c r="L56" s="30">
        <v>0</v>
      </c>
      <c r="M56" s="30">
        <v>0</v>
      </c>
      <c r="N56" s="30">
        <v>0</v>
      </c>
      <c r="O56" s="30">
        <v>0</v>
      </c>
      <c r="P56" s="30">
        <f t="shared" si="20"/>
        <v>782594.6</v>
      </c>
    </row>
    <row r="57" spans="1:16" ht="10.9" customHeight="1" x14ac:dyDescent="0.2">
      <c r="A57" s="9" t="s">
        <v>65</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66</v>
      </c>
      <c r="B58" s="30">
        <v>50000</v>
      </c>
      <c r="C58" s="30">
        <v>67000</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67</v>
      </c>
      <c r="B59" s="30">
        <v>100800000</v>
      </c>
      <c r="C59" s="30">
        <v>18060000</v>
      </c>
      <c r="D59" s="30">
        <v>0</v>
      </c>
      <c r="E59" s="30">
        <v>5074</v>
      </c>
      <c r="F59" s="30">
        <v>73803.100000000006</v>
      </c>
      <c r="G59" s="30">
        <v>366803</v>
      </c>
      <c r="H59" s="30">
        <v>432850.03</v>
      </c>
      <c r="I59" s="30">
        <v>0</v>
      </c>
      <c r="J59" s="30">
        <v>0</v>
      </c>
      <c r="K59" s="30">
        <v>0</v>
      </c>
      <c r="L59" s="30">
        <v>0</v>
      </c>
      <c r="M59" s="30">
        <v>0</v>
      </c>
      <c r="N59" s="30">
        <v>0</v>
      </c>
      <c r="O59" s="30">
        <v>0</v>
      </c>
      <c r="P59" s="30">
        <f t="shared" si="20"/>
        <v>878530.13</v>
      </c>
    </row>
    <row r="60" spans="1:16" ht="10.9" customHeight="1" x14ac:dyDescent="0.2">
      <c r="A60" s="9" t="s">
        <v>68</v>
      </c>
      <c r="B60" s="30">
        <v>100000</v>
      </c>
      <c r="C60" s="30">
        <v>120000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30">
        <v>100000</v>
      </c>
      <c r="C63" s="30">
        <v>100000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5000000</v>
      </c>
      <c r="C64" s="28">
        <f t="shared" si="21"/>
        <v>17999000</v>
      </c>
      <c r="D64" s="28">
        <f t="shared" ref="D64:N64" si="22">D65+D66+D67+D68</f>
        <v>0</v>
      </c>
      <c r="E64" s="28">
        <f t="shared" si="22"/>
        <v>0</v>
      </c>
      <c r="F64" s="28">
        <f t="shared" si="22"/>
        <v>0</v>
      </c>
      <c r="G64" s="28">
        <f t="shared" si="22"/>
        <v>731741.48</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731741.48</v>
      </c>
    </row>
    <row r="65" spans="1:16" x14ac:dyDescent="0.2">
      <c r="A65" s="7" t="s">
        <v>73</v>
      </c>
      <c r="B65" s="30">
        <v>3000000</v>
      </c>
      <c r="C65" s="30">
        <v>16919000</v>
      </c>
      <c r="D65" s="30">
        <v>0</v>
      </c>
      <c r="E65" s="30">
        <v>0</v>
      </c>
      <c r="F65" s="30">
        <v>0</v>
      </c>
      <c r="G65" s="30">
        <v>731741.48</v>
      </c>
      <c r="H65" s="30">
        <v>0</v>
      </c>
      <c r="I65" s="30">
        <v>0</v>
      </c>
      <c r="J65" s="30">
        <v>0</v>
      </c>
      <c r="K65" s="30">
        <v>0</v>
      </c>
      <c r="L65" s="30">
        <v>0</v>
      </c>
      <c r="M65" s="30">
        <v>0</v>
      </c>
      <c r="N65" s="30">
        <v>0</v>
      </c>
      <c r="O65" s="30">
        <v>0</v>
      </c>
      <c r="P65" s="30">
        <f t="shared" si="13"/>
        <v>731741.48</v>
      </c>
    </row>
    <row r="66" spans="1:16" x14ac:dyDescent="0.2">
      <c r="A66" s="7" t="s">
        <v>74</v>
      </c>
      <c r="B66" s="30">
        <v>2000000</v>
      </c>
      <c r="C66" s="30">
        <v>1080000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2802842274</v>
      </c>
      <c r="D85" s="17">
        <f t="shared" ref="D85:N85" si="41">D12+D18+D28+D38+D47+D54+D64</f>
        <v>124218898.16999999</v>
      </c>
      <c r="E85" s="17">
        <f t="shared" si="41"/>
        <v>180375713.22</v>
      </c>
      <c r="F85" s="17">
        <f t="shared" si="41"/>
        <v>153203720.46000001</v>
      </c>
      <c r="G85" s="17">
        <f t="shared" si="41"/>
        <v>265149061.57999998</v>
      </c>
      <c r="H85" s="17">
        <f t="shared" si="41"/>
        <v>227220036.13999999</v>
      </c>
      <c r="I85" s="17">
        <f t="shared" si="41"/>
        <v>164175342.01999998</v>
      </c>
      <c r="J85" s="17">
        <f t="shared" si="41"/>
        <v>0</v>
      </c>
      <c r="K85" s="17">
        <f t="shared" si="41"/>
        <v>0</v>
      </c>
      <c r="L85" s="17">
        <f t="shared" si="41"/>
        <v>0</v>
      </c>
      <c r="M85" s="17">
        <f t="shared" si="41"/>
        <v>0</v>
      </c>
      <c r="N85" s="17">
        <f t="shared" si="41"/>
        <v>0</v>
      </c>
      <c r="O85" s="17">
        <f t="shared" ref="O85" si="42">O12+O18+O28+O38+O47+O54+O64</f>
        <v>0</v>
      </c>
      <c r="P85" s="17">
        <f>P12+P18+P28+P38+P47+P54+P64</f>
        <v>1114342771.5900002</v>
      </c>
      <c r="Q85" s="38"/>
      <c r="R85" s="36"/>
    </row>
    <row r="86" spans="1:18" x14ac:dyDescent="0.2">
      <c r="A86" s="39" t="s">
        <v>102</v>
      </c>
      <c r="B86" s="15"/>
      <c r="C86" s="15"/>
      <c r="D86" s="25"/>
      <c r="E86" s="25"/>
      <c r="F86" s="25"/>
      <c r="G86" s="25"/>
      <c r="H86" s="25"/>
      <c r="I86" s="25"/>
      <c r="J86" s="25"/>
      <c r="K86" s="6"/>
      <c r="L86" s="6"/>
      <c r="M86" s="6"/>
      <c r="N86" s="11"/>
      <c r="O86" s="11"/>
      <c r="P86" s="11"/>
    </row>
    <row r="87" spans="1:18" ht="12" customHeight="1" x14ac:dyDescent="0.2">
      <c r="A87" s="53" t="s">
        <v>97</v>
      </c>
      <c r="B87" s="53"/>
      <c r="C87" s="53"/>
      <c r="D87" s="53"/>
      <c r="E87" s="53"/>
      <c r="F87" s="53"/>
      <c r="G87" s="53"/>
      <c r="H87" s="53"/>
      <c r="I87" s="53"/>
      <c r="J87" s="53"/>
      <c r="K87" s="11"/>
      <c r="L87" s="11"/>
      <c r="M87" s="11"/>
      <c r="N87" s="11"/>
      <c r="O87" s="11"/>
      <c r="P87" s="11"/>
    </row>
    <row r="88" spans="1:18" ht="14.25" customHeight="1" x14ac:dyDescent="0.2">
      <c r="A88" s="60" t="s">
        <v>98</v>
      </c>
      <c r="B88" s="60"/>
      <c r="C88" s="60"/>
      <c r="D88" s="60"/>
      <c r="E88" s="60"/>
      <c r="F88" s="60"/>
      <c r="G88" s="60"/>
      <c r="H88" s="60"/>
      <c r="I88" s="60"/>
      <c r="J88" s="60"/>
      <c r="K88" s="11"/>
      <c r="L88" s="11"/>
      <c r="M88" s="11"/>
      <c r="N88" s="11"/>
      <c r="O88" s="11"/>
      <c r="P88" s="11"/>
    </row>
    <row r="89" spans="1:18" ht="27" customHeight="1" x14ac:dyDescent="0.2">
      <c r="A89" s="53" t="s">
        <v>99</v>
      </c>
      <c r="B89" s="53"/>
      <c r="C89" s="53"/>
      <c r="D89" s="53"/>
      <c r="E89" s="53"/>
      <c r="F89" s="53"/>
      <c r="G89" s="53"/>
      <c r="H89" s="53"/>
      <c r="I89" s="53"/>
      <c r="J89" s="5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51" t="s">
        <v>100</v>
      </c>
      <c r="O91" s="51"/>
      <c r="P91" s="51"/>
    </row>
    <row r="92" spans="1:18" ht="15" x14ac:dyDescent="0.2">
      <c r="A92" s="20" t="s">
        <v>94</v>
      </c>
      <c r="B92" s="18"/>
      <c r="C92" s="18"/>
      <c r="D92" s="18"/>
      <c r="E92" s="18"/>
      <c r="F92" s="18"/>
      <c r="G92" s="18"/>
      <c r="H92" s="18"/>
      <c r="I92" s="18"/>
      <c r="J92" s="18"/>
      <c r="K92" s="18"/>
      <c r="L92" s="18"/>
      <c r="M92" s="18"/>
      <c r="N92" s="52" t="s">
        <v>95</v>
      </c>
      <c r="O92" s="52"/>
      <c r="P92" s="5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91"/>
  <sheetViews>
    <sheetView showGridLines="0" topLeftCell="A70" zoomScaleNormal="100" workbookViewId="0">
      <selection activeCell="F11" sqref="F11"/>
    </sheetView>
  </sheetViews>
  <sheetFormatPr baseColWidth="10" defaultColWidth="8.83203125" defaultRowHeight="12.75" x14ac:dyDescent="0.2"/>
  <cols>
    <col min="1" max="1" width="11.1640625" style="70" customWidth="1"/>
    <col min="2" max="2" width="8.5" style="76" customWidth="1"/>
    <col min="3" max="3" width="25.33203125" style="69" customWidth="1"/>
    <col min="4" max="4" width="59.1640625" style="37" customWidth="1"/>
    <col min="5" max="5" width="17.6640625" style="74"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62" t="s">
        <v>0</v>
      </c>
      <c r="B7" s="63"/>
      <c r="C7" s="63"/>
      <c r="D7" s="63"/>
      <c r="E7" s="63"/>
      <c r="F7" s="34"/>
      <c r="G7" s="34"/>
      <c r="H7" s="34"/>
      <c r="I7" s="34"/>
      <c r="J7" s="34"/>
      <c r="K7" s="34"/>
    </row>
    <row r="8" spans="1:11" ht="21" x14ac:dyDescent="0.2">
      <c r="A8" s="62" t="s">
        <v>235</v>
      </c>
      <c r="B8" s="63"/>
      <c r="C8" s="63"/>
      <c r="D8" s="63"/>
      <c r="E8" s="63"/>
      <c r="F8" s="35"/>
      <c r="G8" s="35"/>
      <c r="H8" s="35"/>
      <c r="I8" s="35"/>
      <c r="J8" s="35"/>
      <c r="K8" s="35"/>
    </row>
    <row r="9" spans="1:11" ht="21" x14ac:dyDescent="0.2">
      <c r="A9" s="62" t="s">
        <v>139</v>
      </c>
      <c r="B9" s="63"/>
      <c r="C9" s="63"/>
      <c r="D9" s="63"/>
      <c r="E9" s="63"/>
    </row>
    <row r="10" spans="1:11" ht="21" x14ac:dyDescent="0.2">
      <c r="A10" s="62" t="s">
        <v>103</v>
      </c>
      <c r="B10" s="63"/>
      <c r="C10" s="63"/>
      <c r="D10" s="63"/>
      <c r="E10" s="63"/>
    </row>
    <row r="11" spans="1:11" ht="34.15" customHeight="1" x14ac:dyDescent="0.2">
      <c r="A11" s="67" t="s">
        <v>104</v>
      </c>
      <c r="B11" s="64" t="s">
        <v>105</v>
      </c>
      <c r="C11" s="64" t="s">
        <v>106</v>
      </c>
      <c r="D11" s="64" t="s">
        <v>107</v>
      </c>
      <c r="E11" s="68" t="s">
        <v>108</v>
      </c>
    </row>
    <row r="12" spans="1:11" customFormat="1" ht="63.75" x14ac:dyDescent="0.2">
      <c r="A12" s="71">
        <v>45357</v>
      </c>
      <c r="B12" s="75">
        <v>2096</v>
      </c>
      <c r="C12" s="65" t="s">
        <v>141</v>
      </c>
      <c r="D12" s="65" t="s">
        <v>142</v>
      </c>
      <c r="E12" s="72">
        <v>50740</v>
      </c>
    </row>
    <row r="13" spans="1:11" customFormat="1" ht="54" customHeight="1" x14ac:dyDescent="0.2">
      <c r="A13" s="71">
        <v>45357</v>
      </c>
      <c r="B13" s="75">
        <v>2098</v>
      </c>
      <c r="C13" s="65" t="s">
        <v>143</v>
      </c>
      <c r="D13" s="65" t="s">
        <v>144</v>
      </c>
      <c r="E13" s="72">
        <v>230014.2</v>
      </c>
    </row>
    <row r="14" spans="1:11" customFormat="1" ht="65.45" customHeight="1" x14ac:dyDescent="0.2">
      <c r="A14" s="71">
        <v>45357</v>
      </c>
      <c r="B14" s="75">
        <v>2099</v>
      </c>
      <c r="C14" s="65" t="s">
        <v>145</v>
      </c>
      <c r="D14" s="65" t="s">
        <v>146</v>
      </c>
      <c r="E14" s="72">
        <v>3875</v>
      </c>
    </row>
    <row r="15" spans="1:11" customFormat="1" ht="63.75" x14ac:dyDescent="0.2">
      <c r="A15" s="71">
        <v>45357</v>
      </c>
      <c r="B15" s="75">
        <v>2101</v>
      </c>
      <c r="C15" s="65" t="s">
        <v>137</v>
      </c>
      <c r="D15" s="65" t="s">
        <v>147</v>
      </c>
      <c r="E15" s="72">
        <v>265292.32</v>
      </c>
    </row>
    <row r="16" spans="1:11" customFormat="1" ht="63" customHeight="1" x14ac:dyDescent="0.2">
      <c r="A16" s="71">
        <v>45418</v>
      </c>
      <c r="B16" s="75">
        <v>2129</v>
      </c>
      <c r="C16" s="65" t="s">
        <v>113</v>
      </c>
      <c r="D16" s="65" t="s">
        <v>148</v>
      </c>
      <c r="E16" s="72">
        <v>32570</v>
      </c>
    </row>
    <row r="17" spans="1:5" customFormat="1" ht="56.45" customHeight="1" x14ac:dyDescent="0.2">
      <c r="A17" s="71">
        <v>45418</v>
      </c>
      <c r="B17" s="75">
        <v>2135</v>
      </c>
      <c r="C17" s="65" t="s">
        <v>149</v>
      </c>
      <c r="D17" s="65" t="s">
        <v>150</v>
      </c>
      <c r="E17" s="72">
        <v>206309.02000000002</v>
      </c>
    </row>
    <row r="18" spans="1:5" customFormat="1" ht="49.15" customHeight="1" x14ac:dyDescent="0.2">
      <c r="A18" s="71">
        <v>45418</v>
      </c>
      <c r="B18" s="75">
        <v>2138</v>
      </c>
      <c r="C18" s="65" t="s">
        <v>127</v>
      </c>
      <c r="D18" s="65" t="s">
        <v>151</v>
      </c>
      <c r="E18" s="72">
        <v>5655.87</v>
      </c>
    </row>
    <row r="19" spans="1:5" customFormat="1" ht="63.75" customHeight="1" x14ac:dyDescent="0.2">
      <c r="A19" s="71">
        <v>45479</v>
      </c>
      <c r="B19" s="75">
        <v>2172</v>
      </c>
      <c r="C19" s="65" t="s">
        <v>130</v>
      </c>
      <c r="D19" s="65" t="s">
        <v>152</v>
      </c>
      <c r="E19" s="72">
        <v>13272260</v>
      </c>
    </row>
    <row r="20" spans="1:5" customFormat="1" ht="40.9" customHeight="1" x14ac:dyDescent="0.2">
      <c r="A20" s="71">
        <v>45479</v>
      </c>
      <c r="B20" s="75">
        <v>2175</v>
      </c>
      <c r="C20" s="65" t="s">
        <v>128</v>
      </c>
      <c r="D20" s="65" t="s">
        <v>153</v>
      </c>
      <c r="E20" s="72">
        <v>22000</v>
      </c>
    </row>
    <row r="21" spans="1:5" customFormat="1" ht="37.15" customHeight="1" x14ac:dyDescent="0.2">
      <c r="A21" s="71">
        <v>45479</v>
      </c>
      <c r="B21" s="75">
        <v>2177</v>
      </c>
      <c r="C21" s="65" t="s">
        <v>0</v>
      </c>
      <c r="D21" s="65" t="s">
        <v>154</v>
      </c>
      <c r="E21" s="72">
        <v>7243749</v>
      </c>
    </row>
    <row r="22" spans="1:5" customFormat="1" ht="45" customHeight="1" x14ac:dyDescent="0.2">
      <c r="A22" s="71">
        <v>45479</v>
      </c>
      <c r="B22" s="75">
        <v>2179</v>
      </c>
      <c r="C22" s="65" t="s">
        <v>125</v>
      </c>
      <c r="D22" s="65" t="s">
        <v>155</v>
      </c>
      <c r="E22" s="72">
        <v>100000</v>
      </c>
    </row>
    <row r="23" spans="1:5" customFormat="1" ht="38.25" x14ac:dyDescent="0.2">
      <c r="A23" s="71">
        <v>45479</v>
      </c>
      <c r="B23" s="75">
        <v>2181</v>
      </c>
      <c r="C23" s="65" t="s">
        <v>0</v>
      </c>
      <c r="D23" s="65" t="s">
        <v>156</v>
      </c>
      <c r="E23" s="72">
        <v>6735567.6200000001</v>
      </c>
    </row>
    <row r="24" spans="1:5" customFormat="1" ht="38.25" x14ac:dyDescent="0.2">
      <c r="A24" s="71">
        <v>45479</v>
      </c>
      <c r="B24" s="75">
        <v>2182</v>
      </c>
      <c r="C24" s="65" t="s">
        <v>131</v>
      </c>
      <c r="D24" s="65" t="s">
        <v>157</v>
      </c>
      <c r="E24" s="72">
        <v>11367415.779999999</v>
      </c>
    </row>
    <row r="25" spans="1:5" customFormat="1" ht="25.5" x14ac:dyDescent="0.2">
      <c r="A25" s="71">
        <v>45479</v>
      </c>
      <c r="B25" s="75">
        <v>2183</v>
      </c>
      <c r="C25" s="65" t="s">
        <v>0</v>
      </c>
      <c r="D25" s="65" t="s">
        <v>158</v>
      </c>
      <c r="E25" s="72">
        <v>2000000</v>
      </c>
    </row>
    <row r="26" spans="1:5" customFormat="1" ht="29.25" customHeight="1" x14ac:dyDescent="0.2">
      <c r="A26" s="71">
        <v>45479</v>
      </c>
      <c r="B26" s="75">
        <v>2185</v>
      </c>
      <c r="C26" s="65" t="s">
        <v>0</v>
      </c>
      <c r="D26" s="65" t="s">
        <v>159</v>
      </c>
      <c r="E26" s="72">
        <v>1525768</v>
      </c>
    </row>
    <row r="27" spans="1:5" customFormat="1" ht="38.25" x14ac:dyDescent="0.2">
      <c r="A27" s="71">
        <v>45479</v>
      </c>
      <c r="B27" s="75">
        <v>2189</v>
      </c>
      <c r="C27" s="65" t="s">
        <v>109</v>
      </c>
      <c r="D27" s="65" t="s">
        <v>160</v>
      </c>
      <c r="E27" s="72">
        <v>2759167</v>
      </c>
    </row>
    <row r="28" spans="1:5" customFormat="1" ht="25.5" x14ac:dyDescent="0.2">
      <c r="A28" s="71">
        <v>45479</v>
      </c>
      <c r="B28" s="75">
        <v>2190</v>
      </c>
      <c r="C28" s="65" t="s">
        <v>0</v>
      </c>
      <c r="D28" s="65" t="s">
        <v>161</v>
      </c>
      <c r="E28" s="72">
        <v>583334</v>
      </c>
    </row>
    <row r="29" spans="1:5" customFormat="1" ht="54" customHeight="1" x14ac:dyDescent="0.2">
      <c r="A29" s="71">
        <v>45479</v>
      </c>
      <c r="B29" s="75">
        <v>2192</v>
      </c>
      <c r="C29" s="65" t="s">
        <v>126</v>
      </c>
      <c r="D29" s="65" t="s">
        <v>162</v>
      </c>
      <c r="E29" s="72">
        <v>15962.93</v>
      </c>
    </row>
    <row r="30" spans="1:5" customFormat="1" ht="38.25" x14ac:dyDescent="0.2">
      <c r="A30" s="71">
        <v>45479</v>
      </c>
      <c r="B30" s="75">
        <v>2196</v>
      </c>
      <c r="C30" s="65" t="s">
        <v>163</v>
      </c>
      <c r="D30" s="65" t="s">
        <v>164</v>
      </c>
      <c r="E30" s="72">
        <v>3466666.62</v>
      </c>
    </row>
    <row r="31" spans="1:5" customFormat="1" ht="76.5" x14ac:dyDescent="0.2">
      <c r="A31" s="71">
        <v>45479</v>
      </c>
      <c r="B31" s="75">
        <v>2198</v>
      </c>
      <c r="C31" s="65" t="s">
        <v>165</v>
      </c>
      <c r="D31" s="65" t="s">
        <v>166</v>
      </c>
      <c r="E31" s="72">
        <v>114460</v>
      </c>
    </row>
    <row r="32" spans="1:5" customFormat="1" ht="76.5" x14ac:dyDescent="0.2">
      <c r="A32" s="71">
        <v>45479</v>
      </c>
      <c r="B32" s="75">
        <v>2199</v>
      </c>
      <c r="C32" s="65" t="s">
        <v>134</v>
      </c>
      <c r="D32" s="65" t="s">
        <v>167</v>
      </c>
      <c r="E32" s="72">
        <v>1499290.2999999998</v>
      </c>
    </row>
    <row r="33" spans="1:5" customFormat="1" ht="51" x14ac:dyDescent="0.2">
      <c r="A33" s="71">
        <v>45479</v>
      </c>
      <c r="B33" s="75">
        <v>2200</v>
      </c>
      <c r="C33" s="65" t="s">
        <v>135</v>
      </c>
      <c r="D33" s="65" t="s">
        <v>136</v>
      </c>
      <c r="E33" s="72">
        <v>23600</v>
      </c>
    </row>
    <row r="34" spans="1:5" customFormat="1" ht="63.75" x14ac:dyDescent="0.2">
      <c r="A34" s="71">
        <v>45571</v>
      </c>
      <c r="B34" s="75">
        <v>2207</v>
      </c>
      <c r="C34" s="65" t="s">
        <v>124</v>
      </c>
      <c r="D34" s="65" t="s">
        <v>168</v>
      </c>
      <c r="E34" s="72">
        <v>4992.99</v>
      </c>
    </row>
    <row r="35" spans="1:5" customFormat="1" ht="51" x14ac:dyDescent="0.2">
      <c r="A35" s="71">
        <v>45571</v>
      </c>
      <c r="B35" s="75">
        <v>2210</v>
      </c>
      <c r="C35" s="65" t="s">
        <v>132</v>
      </c>
      <c r="D35" s="65" t="s">
        <v>169</v>
      </c>
      <c r="E35" s="72">
        <v>1126300</v>
      </c>
    </row>
    <row r="36" spans="1:5" customFormat="1" ht="76.5" x14ac:dyDescent="0.2">
      <c r="A36" s="71">
        <v>45571</v>
      </c>
      <c r="B36" s="75">
        <v>2211</v>
      </c>
      <c r="C36" s="65" t="s">
        <v>133</v>
      </c>
      <c r="D36" s="65" t="s">
        <v>170</v>
      </c>
      <c r="E36" s="72">
        <v>3186</v>
      </c>
    </row>
    <row r="37" spans="1:5" customFormat="1" ht="39" customHeight="1" x14ac:dyDescent="0.2">
      <c r="A37" s="71">
        <v>45602</v>
      </c>
      <c r="B37" s="75">
        <v>2216</v>
      </c>
      <c r="C37" s="65" t="s">
        <v>122</v>
      </c>
      <c r="D37" s="65" t="s">
        <v>171</v>
      </c>
      <c r="E37" s="72">
        <v>76300</v>
      </c>
    </row>
    <row r="38" spans="1:5" customFormat="1" ht="29.25" customHeight="1" x14ac:dyDescent="0.2">
      <c r="A38" s="71">
        <v>45602</v>
      </c>
      <c r="B38" s="75">
        <v>2217</v>
      </c>
      <c r="C38" s="65" t="s">
        <v>118</v>
      </c>
      <c r="D38" s="65" t="s">
        <v>172</v>
      </c>
      <c r="E38" s="72">
        <v>22027</v>
      </c>
    </row>
    <row r="39" spans="1:5" customFormat="1" ht="76.5" x14ac:dyDescent="0.2">
      <c r="A39" s="71">
        <v>45632</v>
      </c>
      <c r="B39" s="75">
        <v>2225</v>
      </c>
      <c r="C39" s="65" t="s">
        <v>114</v>
      </c>
      <c r="D39" s="65" t="s">
        <v>173</v>
      </c>
      <c r="E39" s="72">
        <v>1822238.3</v>
      </c>
    </row>
    <row r="40" spans="1:5" customFormat="1" ht="25.5" x14ac:dyDescent="0.2">
      <c r="A40" s="71" t="s">
        <v>174</v>
      </c>
      <c r="B40" s="75">
        <v>2253</v>
      </c>
      <c r="C40" s="65" t="s">
        <v>0</v>
      </c>
      <c r="D40" s="66" t="s">
        <v>138</v>
      </c>
      <c r="E40" s="72">
        <v>6557.5</v>
      </c>
    </row>
    <row r="41" spans="1:5" customFormat="1" x14ac:dyDescent="0.2">
      <c r="A41" s="71" t="s">
        <v>174</v>
      </c>
      <c r="B41" s="75">
        <v>2256</v>
      </c>
      <c r="C41" s="65" t="s">
        <v>175</v>
      </c>
      <c r="D41" s="66" t="s">
        <v>176</v>
      </c>
      <c r="E41" s="72">
        <v>20012029.859999999</v>
      </c>
    </row>
    <row r="42" spans="1:5" customFormat="1" x14ac:dyDescent="0.2">
      <c r="A42" s="71" t="s">
        <v>174</v>
      </c>
      <c r="B42" s="75">
        <v>2258</v>
      </c>
      <c r="C42" s="65" t="s">
        <v>175</v>
      </c>
      <c r="D42" s="66" t="s">
        <v>177</v>
      </c>
      <c r="E42" s="72">
        <v>709033.5</v>
      </c>
    </row>
    <row r="43" spans="1:5" customFormat="1" x14ac:dyDescent="0.2">
      <c r="A43" s="71" t="s">
        <v>174</v>
      </c>
      <c r="B43" s="75">
        <v>2260</v>
      </c>
      <c r="C43" s="65" t="s">
        <v>175</v>
      </c>
      <c r="D43" s="66" t="s">
        <v>178</v>
      </c>
      <c r="E43" s="72">
        <v>606425.4</v>
      </c>
    </row>
    <row r="44" spans="1:5" customFormat="1" ht="25.5" x14ac:dyDescent="0.2">
      <c r="A44" s="71" t="s">
        <v>174</v>
      </c>
      <c r="B44" s="75">
        <v>2262</v>
      </c>
      <c r="C44" s="65" t="s">
        <v>0</v>
      </c>
      <c r="D44" s="66" t="s">
        <v>179</v>
      </c>
      <c r="E44" s="72">
        <v>25000</v>
      </c>
    </row>
    <row r="45" spans="1:5" customFormat="1" x14ac:dyDescent="0.2">
      <c r="A45" s="71" t="s">
        <v>174</v>
      </c>
      <c r="B45" s="75">
        <v>2264</v>
      </c>
      <c r="C45" s="65" t="s">
        <v>175</v>
      </c>
      <c r="D45" s="66" t="s">
        <v>180</v>
      </c>
      <c r="E45" s="72">
        <v>69174</v>
      </c>
    </row>
    <row r="46" spans="1:5" customFormat="1" x14ac:dyDescent="0.2">
      <c r="A46" s="71" t="s">
        <v>174</v>
      </c>
      <c r="B46" s="75">
        <v>2266</v>
      </c>
      <c r="C46" s="65" t="s">
        <v>175</v>
      </c>
      <c r="D46" s="66" t="s">
        <v>181</v>
      </c>
      <c r="E46" s="72">
        <v>155641.5</v>
      </c>
    </row>
    <row r="47" spans="1:5" customFormat="1" x14ac:dyDescent="0.2">
      <c r="A47" s="71" t="s">
        <v>174</v>
      </c>
      <c r="B47" s="75">
        <v>2270</v>
      </c>
      <c r="C47" s="65" t="s">
        <v>175</v>
      </c>
      <c r="D47" s="66" t="s">
        <v>182</v>
      </c>
      <c r="E47" s="72">
        <v>25031712.960000001</v>
      </c>
    </row>
    <row r="48" spans="1:5" customFormat="1" x14ac:dyDescent="0.2">
      <c r="A48" s="71" t="s">
        <v>174</v>
      </c>
      <c r="B48" s="75">
        <v>2272</v>
      </c>
      <c r="C48" s="65" t="s">
        <v>175</v>
      </c>
      <c r="D48" s="66" t="s">
        <v>183</v>
      </c>
      <c r="E48" s="72">
        <v>320940.74</v>
      </c>
    </row>
    <row r="49" spans="1:5" customFormat="1" ht="25.5" x14ac:dyDescent="0.2">
      <c r="A49" s="71" t="s">
        <v>174</v>
      </c>
      <c r="B49" s="75">
        <v>2276</v>
      </c>
      <c r="C49" s="65" t="s">
        <v>0</v>
      </c>
      <c r="D49" s="66" t="s">
        <v>184</v>
      </c>
      <c r="E49" s="72">
        <v>2329000</v>
      </c>
    </row>
    <row r="50" spans="1:5" customFormat="1" x14ac:dyDescent="0.2">
      <c r="A50" s="71" t="s">
        <v>174</v>
      </c>
      <c r="B50" s="75">
        <v>2278</v>
      </c>
      <c r="C50" s="65" t="s">
        <v>175</v>
      </c>
      <c r="D50" s="66" t="s">
        <v>185</v>
      </c>
      <c r="E50" s="72">
        <v>3856613.51</v>
      </c>
    </row>
    <row r="51" spans="1:5" customFormat="1" ht="63.75" x14ac:dyDescent="0.2">
      <c r="A51" s="71" t="s">
        <v>174</v>
      </c>
      <c r="B51" s="75">
        <v>2282</v>
      </c>
      <c r="C51" s="65" t="s">
        <v>112</v>
      </c>
      <c r="D51" s="65" t="s">
        <v>186</v>
      </c>
      <c r="E51" s="72">
        <v>120138</v>
      </c>
    </row>
    <row r="52" spans="1:5" customFormat="1" ht="38.25" x14ac:dyDescent="0.2">
      <c r="A52" s="71" t="s">
        <v>174</v>
      </c>
      <c r="B52" s="75">
        <v>2284</v>
      </c>
      <c r="C52" s="65" t="s">
        <v>129</v>
      </c>
      <c r="D52" s="65" t="s">
        <v>187</v>
      </c>
      <c r="E52" s="72">
        <v>24273050.920000002</v>
      </c>
    </row>
    <row r="53" spans="1:5" customFormat="1" ht="38.25" x14ac:dyDescent="0.2">
      <c r="A53" s="71" t="s">
        <v>174</v>
      </c>
      <c r="B53" s="75">
        <v>2285</v>
      </c>
      <c r="C53" s="65" t="s">
        <v>121</v>
      </c>
      <c r="D53" s="65" t="s">
        <v>188</v>
      </c>
      <c r="E53" s="72">
        <v>22028</v>
      </c>
    </row>
    <row r="54" spans="1:5" customFormat="1" ht="51" x14ac:dyDescent="0.2">
      <c r="A54" s="71" t="s">
        <v>174</v>
      </c>
      <c r="B54" s="75">
        <v>2289</v>
      </c>
      <c r="C54" s="65" t="s">
        <v>111</v>
      </c>
      <c r="D54" s="65" t="s">
        <v>189</v>
      </c>
      <c r="E54" s="72">
        <v>49132.4</v>
      </c>
    </row>
    <row r="55" spans="1:5" customFormat="1" ht="51" x14ac:dyDescent="0.2">
      <c r="A55" s="71" t="s">
        <v>174</v>
      </c>
      <c r="B55" s="75">
        <v>2290</v>
      </c>
      <c r="C55" s="65" t="s">
        <v>190</v>
      </c>
      <c r="D55" s="65" t="s">
        <v>191</v>
      </c>
      <c r="E55" s="72">
        <v>249999.99</v>
      </c>
    </row>
    <row r="56" spans="1:5" customFormat="1" ht="38.25" x14ac:dyDescent="0.2">
      <c r="A56" s="71" t="s">
        <v>174</v>
      </c>
      <c r="B56" s="75">
        <v>2299</v>
      </c>
      <c r="C56" s="65" t="s">
        <v>192</v>
      </c>
      <c r="D56" s="65" t="s">
        <v>193</v>
      </c>
      <c r="E56" s="72">
        <v>1141733.33</v>
      </c>
    </row>
    <row r="57" spans="1:5" customFormat="1" ht="76.5" x14ac:dyDescent="0.2">
      <c r="A57" s="71" t="s">
        <v>174</v>
      </c>
      <c r="B57" s="75">
        <v>2301</v>
      </c>
      <c r="C57" s="65" t="s">
        <v>117</v>
      </c>
      <c r="D57" s="65" t="s">
        <v>194</v>
      </c>
      <c r="E57" s="72">
        <v>1500</v>
      </c>
    </row>
    <row r="58" spans="1:5" customFormat="1" ht="76.5" x14ac:dyDescent="0.2">
      <c r="A58" s="71" t="s">
        <v>174</v>
      </c>
      <c r="B58" s="75">
        <v>2302</v>
      </c>
      <c r="C58" s="65" t="s">
        <v>112</v>
      </c>
      <c r="D58" s="65" t="s">
        <v>195</v>
      </c>
      <c r="E58" s="72">
        <v>3531</v>
      </c>
    </row>
    <row r="59" spans="1:5" customFormat="1" x14ac:dyDescent="0.2">
      <c r="A59" s="71" t="s">
        <v>174</v>
      </c>
      <c r="B59" s="75">
        <v>2308</v>
      </c>
      <c r="C59" s="65" t="s">
        <v>175</v>
      </c>
      <c r="D59" s="65" t="s">
        <v>196</v>
      </c>
      <c r="E59" s="72">
        <v>11264358.890000001</v>
      </c>
    </row>
    <row r="60" spans="1:5" customFormat="1" ht="76.5" x14ac:dyDescent="0.2">
      <c r="A60" s="71" t="s">
        <v>174</v>
      </c>
      <c r="B60" s="75">
        <v>2309</v>
      </c>
      <c r="C60" s="65" t="s">
        <v>127</v>
      </c>
      <c r="D60" s="65" t="s">
        <v>197</v>
      </c>
      <c r="E60" s="72">
        <v>79941.820000000007</v>
      </c>
    </row>
    <row r="61" spans="1:5" customFormat="1" ht="51" x14ac:dyDescent="0.2">
      <c r="A61" s="71" t="s">
        <v>198</v>
      </c>
      <c r="B61" s="75">
        <v>2321</v>
      </c>
      <c r="C61" s="65" t="s">
        <v>120</v>
      </c>
      <c r="D61" s="65" t="s">
        <v>199</v>
      </c>
      <c r="E61" s="72">
        <v>3500957.78</v>
      </c>
    </row>
    <row r="62" spans="1:5" customFormat="1" ht="51" x14ac:dyDescent="0.2">
      <c r="A62" s="71" t="s">
        <v>198</v>
      </c>
      <c r="B62" s="75">
        <v>2324</v>
      </c>
      <c r="C62" s="65" t="s">
        <v>110</v>
      </c>
      <c r="D62" s="65" t="s">
        <v>200</v>
      </c>
      <c r="E62" s="72">
        <v>75378</v>
      </c>
    </row>
    <row r="63" spans="1:5" customFormat="1" ht="38.25" x14ac:dyDescent="0.2">
      <c r="A63" s="71" t="s">
        <v>201</v>
      </c>
      <c r="B63" s="75">
        <v>2332</v>
      </c>
      <c r="C63" s="65" t="s">
        <v>202</v>
      </c>
      <c r="D63" s="65" t="s">
        <v>203</v>
      </c>
      <c r="E63" s="72">
        <v>3838399.97</v>
      </c>
    </row>
    <row r="64" spans="1:5" customFormat="1" ht="63.75" x14ac:dyDescent="0.2">
      <c r="A64" s="71" t="s">
        <v>201</v>
      </c>
      <c r="B64" s="75">
        <v>2337</v>
      </c>
      <c r="C64" s="65" t="s">
        <v>204</v>
      </c>
      <c r="D64" s="65" t="s">
        <v>205</v>
      </c>
      <c r="E64" s="72">
        <v>166250.20000000001</v>
      </c>
    </row>
    <row r="65" spans="1:5" customFormat="1" ht="38.25" x14ac:dyDescent="0.2">
      <c r="A65" s="71" t="s">
        <v>201</v>
      </c>
      <c r="B65" s="75">
        <v>2338</v>
      </c>
      <c r="C65" s="65" t="s">
        <v>202</v>
      </c>
      <c r="D65" s="65" t="s">
        <v>206</v>
      </c>
      <c r="E65" s="72">
        <v>3838399.97</v>
      </c>
    </row>
    <row r="66" spans="1:5" customFormat="1" ht="38.25" x14ac:dyDescent="0.2">
      <c r="A66" s="71" t="s">
        <v>201</v>
      </c>
      <c r="B66" s="75">
        <v>2339</v>
      </c>
      <c r="C66" s="65" t="s">
        <v>202</v>
      </c>
      <c r="D66" s="65" t="s">
        <v>207</v>
      </c>
      <c r="E66" s="72">
        <v>3838399.97</v>
      </c>
    </row>
    <row r="67" spans="1:5" customFormat="1" x14ac:dyDescent="0.2">
      <c r="A67" s="71" t="s">
        <v>208</v>
      </c>
      <c r="B67" s="75">
        <v>2341</v>
      </c>
      <c r="C67" s="65" t="s">
        <v>175</v>
      </c>
      <c r="D67" s="65" t="s">
        <v>209</v>
      </c>
      <c r="E67" s="72">
        <v>23058</v>
      </c>
    </row>
    <row r="68" spans="1:5" customFormat="1" x14ac:dyDescent="0.2">
      <c r="A68" s="71" t="s">
        <v>208</v>
      </c>
      <c r="B68" s="75">
        <v>2343</v>
      </c>
      <c r="C68" s="65" t="s">
        <v>175</v>
      </c>
      <c r="D68" s="65" t="s">
        <v>210</v>
      </c>
      <c r="E68" s="72">
        <v>23058</v>
      </c>
    </row>
    <row r="69" spans="1:5" customFormat="1" x14ac:dyDescent="0.2">
      <c r="A69" s="71" t="s">
        <v>208</v>
      </c>
      <c r="B69" s="75">
        <v>2345</v>
      </c>
      <c r="C69" s="65" t="s">
        <v>175</v>
      </c>
      <c r="D69" s="65" t="s">
        <v>211</v>
      </c>
      <c r="E69" s="72">
        <v>23058</v>
      </c>
    </row>
    <row r="70" spans="1:5" customFormat="1" x14ac:dyDescent="0.2">
      <c r="A70" s="71" t="s">
        <v>208</v>
      </c>
      <c r="B70" s="75">
        <v>2347</v>
      </c>
      <c r="C70" s="65" t="s">
        <v>175</v>
      </c>
      <c r="D70" s="65" t="s">
        <v>212</v>
      </c>
      <c r="E70" s="72">
        <v>11529</v>
      </c>
    </row>
    <row r="71" spans="1:5" customFormat="1" x14ac:dyDescent="0.2">
      <c r="A71" s="71" t="s">
        <v>208</v>
      </c>
      <c r="B71" s="75">
        <v>2349</v>
      </c>
      <c r="C71" s="65" t="s">
        <v>175</v>
      </c>
      <c r="D71" s="65" t="s">
        <v>213</v>
      </c>
      <c r="E71" s="72">
        <v>11529</v>
      </c>
    </row>
    <row r="72" spans="1:5" customFormat="1" x14ac:dyDescent="0.2">
      <c r="A72" s="71" t="s">
        <v>208</v>
      </c>
      <c r="B72" s="75">
        <v>2351</v>
      </c>
      <c r="C72" s="65" t="s">
        <v>175</v>
      </c>
      <c r="D72" s="65" t="s">
        <v>214</v>
      </c>
      <c r="E72" s="72">
        <v>23058</v>
      </c>
    </row>
    <row r="73" spans="1:5" customFormat="1" ht="76.5" x14ac:dyDescent="0.2">
      <c r="A73" s="71" t="s">
        <v>215</v>
      </c>
      <c r="B73" s="75">
        <v>2402</v>
      </c>
      <c r="C73" s="65" t="s">
        <v>145</v>
      </c>
      <c r="D73" s="65" t="s">
        <v>216</v>
      </c>
      <c r="E73" s="72">
        <v>3875</v>
      </c>
    </row>
    <row r="74" spans="1:5" customFormat="1" ht="51" x14ac:dyDescent="0.2">
      <c r="A74" s="71" t="s">
        <v>215</v>
      </c>
      <c r="B74" s="75">
        <v>2405</v>
      </c>
      <c r="C74" s="65" t="s">
        <v>115</v>
      </c>
      <c r="D74" s="65" t="s">
        <v>217</v>
      </c>
      <c r="E74" s="72">
        <v>1879841.59</v>
      </c>
    </row>
    <row r="75" spans="1:5" customFormat="1" ht="51" x14ac:dyDescent="0.2">
      <c r="A75" s="71" t="s">
        <v>215</v>
      </c>
      <c r="B75" s="75">
        <v>2406</v>
      </c>
      <c r="C75" s="65" t="s">
        <v>218</v>
      </c>
      <c r="D75" s="65" t="s">
        <v>219</v>
      </c>
      <c r="E75" s="72">
        <v>99839.8</v>
      </c>
    </row>
    <row r="76" spans="1:5" customFormat="1" ht="63.75" x14ac:dyDescent="0.2">
      <c r="A76" s="71" t="s">
        <v>215</v>
      </c>
      <c r="B76" s="75">
        <v>2408</v>
      </c>
      <c r="C76" s="65" t="s">
        <v>220</v>
      </c>
      <c r="D76" s="65" t="s">
        <v>221</v>
      </c>
      <c r="E76" s="72">
        <v>227445</v>
      </c>
    </row>
    <row r="77" spans="1:5" customFormat="1" ht="51" x14ac:dyDescent="0.2">
      <c r="A77" s="71" t="s">
        <v>215</v>
      </c>
      <c r="B77" s="75">
        <v>2409</v>
      </c>
      <c r="C77" s="65" t="s">
        <v>111</v>
      </c>
      <c r="D77" s="65" t="s">
        <v>222</v>
      </c>
      <c r="E77" s="72">
        <v>302</v>
      </c>
    </row>
    <row r="78" spans="1:5" customFormat="1" ht="76.5" x14ac:dyDescent="0.2">
      <c r="A78" s="71" t="s">
        <v>223</v>
      </c>
      <c r="B78" s="75">
        <v>2421</v>
      </c>
      <c r="C78" s="65" t="s">
        <v>224</v>
      </c>
      <c r="D78" s="65" t="s">
        <v>225</v>
      </c>
      <c r="E78" s="72">
        <v>467280</v>
      </c>
    </row>
    <row r="79" spans="1:5" customFormat="1" ht="25.5" x14ac:dyDescent="0.2">
      <c r="A79" s="71" t="s">
        <v>226</v>
      </c>
      <c r="B79" s="75">
        <v>2426</v>
      </c>
      <c r="C79" s="65" t="s">
        <v>0</v>
      </c>
      <c r="D79" s="65" t="s">
        <v>227</v>
      </c>
      <c r="E79" s="72">
        <v>94041</v>
      </c>
    </row>
    <row r="80" spans="1:5" customFormat="1" ht="51" x14ac:dyDescent="0.2">
      <c r="A80" s="71" t="s">
        <v>228</v>
      </c>
      <c r="B80" s="75">
        <v>2464</v>
      </c>
      <c r="C80" s="65" t="s">
        <v>114</v>
      </c>
      <c r="D80" s="65" t="s">
        <v>229</v>
      </c>
      <c r="E80" s="72">
        <v>13982.27</v>
      </c>
    </row>
    <row r="81" spans="1:9" customFormat="1" ht="51" x14ac:dyDescent="0.2">
      <c r="A81" s="71" t="s">
        <v>228</v>
      </c>
      <c r="B81" s="75">
        <v>2465</v>
      </c>
      <c r="C81" s="65" t="s">
        <v>120</v>
      </c>
      <c r="D81" s="65" t="s">
        <v>230</v>
      </c>
      <c r="E81" s="72">
        <v>251473.26</v>
      </c>
    </row>
    <row r="82" spans="1:9" customFormat="1" ht="51" x14ac:dyDescent="0.2">
      <c r="A82" s="71" t="s">
        <v>228</v>
      </c>
      <c r="B82" s="75">
        <v>2467</v>
      </c>
      <c r="C82" s="65" t="s">
        <v>110</v>
      </c>
      <c r="D82" s="65" t="s">
        <v>231</v>
      </c>
      <c r="E82" s="72">
        <v>5700</v>
      </c>
    </row>
    <row r="83" spans="1:9" customFormat="1" ht="51" x14ac:dyDescent="0.2">
      <c r="A83" s="71" t="s">
        <v>228</v>
      </c>
      <c r="B83" s="75">
        <v>2469</v>
      </c>
      <c r="C83" s="65" t="s">
        <v>111</v>
      </c>
      <c r="D83" s="65" t="s">
        <v>232</v>
      </c>
      <c r="E83" s="72">
        <v>8258</v>
      </c>
    </row>
    <row r="84" spans="1:9" customFormat="1" ht="51" x14ac:dyDescent="0.2">
      <c r="A84" s="71" t="s">
        <v>228</v>
      </c>
      <c r="B84" s="75">
        <v>2470</v>
      </c>
      <c r="C84" s="65" t="s">
        <v>123</v>
      </c>
      <c r="D84" s="65" t="s">
        <v>233</v>
      </c>
      <c r="E84" s="72">
        <v>843942.94</v>
      </c>
    </row>
    <row r="85" spans="1:9" ht="16.899999999999999" customHeight="1" x14ac:dyDescent="0.25">
      <c r="A85" s="61" t="s">
        <v>116</v>
      </c>
      <c r="B85" s="61"/>
      <c r="C85" s="61"/>
      <c r="D85" s="61"/>
      <c r="E85" s="73">
        <f>SUM(E12:E84)</f>
        <v>164175342.02000001</v>
      </c>
      <c r="F85" s="40"/>
      <c r="G85" s="42"/>
      <c r="H85" s="43"/>
      <c r="I85" s="44"/>
    </row>
    <row r="86" spans="1:9" x14ac:dyDescent="0.2">
      <c r="F86" s="41"/>
    </row>
    <row r="87" spans="1:9" x14ac:dyDescent="0.2">
      <c r="F87" s="41"/>
    </row>
    <row r="88" spans="1:9" x14ac:dyDescent="0.2">
      <c r="F88" s="41"/>
    </row>
    <row r="89" spans="1:9" x14ac:dyDescent="0.2">
      <c r="F89" s="41"/>
    </row>
    <row r="90" spans="1:9" x14ac:dyDescent="0.2">
      <c r="F90" s="41"/>
    </row>
    <row r="91" spans="1:9" x14ac:dyDescent="0.2">
      <c r="F91" s="41"/>
    </row>
  </sheetData>
  <autoFilter ref="A11:E85" xr:uid="{6DAEBFF1-423C-4958-9BF4-90140145A229}"/>
  <mergeCells count="5">
    <mergeCell ref="A85:D85"/>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2024-07-02T13:43:34Z</cp:lastPrinted>
  <dcterms:created xsi:type="dcterms:W3CDTF">2022-09-16T14:51:44Z</dcterms:created>
  <dcterms:modified xsi:type="dcterms:W3CDTF">2024-07-02T15:10:49Z</dcterms:modified>
</cp:coreProperties>
</file>