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Julio\Presupuesto\"/>
    </mc:Choice>
  </mc:AlternateContent>
  <xr:revisionPtr revIDLastSave="0" documentId="13_ncr:1_{FF3EC783-D7FF-4D35-8580-A0F9C87C2F6A}" xr6:coauthVersionLast="47" xr6:coauthVersionMax="47" xr10:uidLastSave="{00000000-0000-0000-0000-000000000000}"/>
  <bookViews>
    <workbookView xWindow="-120" yWindow="-120" windowWidth="20730" windowHeight="11160" activeTab="1"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lib.'!$A$11:$E$122</definedName>
    <definedName name="_xlnm.Print_Area" localSheetId="0">'0001'!$A$1:$P$92</definedName>
    <definedName name="_xlnm.Print_Area" localSheetId="1">'listado de los lib.'!$A$2:$E$131</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2" l="1"/>
  <c r="C12" i="2"/>
  <c r="D12" i="2"/>
  <c r="E12" i="2"/>
  <c r="F12" i="2"/>
  <c r="G12" i="2"/>
  <c r="H12" i="2"/>
  <c r="I12" i="2"/>
  <c r="J12" i="2"/>
  <c r="E122" i="3"/>
  <c r="P13" i="2" l="1"/>
  <c r="C84" i="2" l="1"/>
  <c r="C83" i="2" s="1"/>
  <c r="B84" i="2"/>
  <c r="B83" i="2" s="1"/>
  <c r="C82" i="2"/>
  <c r="B82" i="2"/>
  <c r="C81" i="2"/>
  <c r="B81" i="2"/>
  <c r="C79" i="2"/>
  <c r="B79" i="2"/>
  <c r="C78" i="2"/>
  <c r="B78" i="2"/>
  <c r="C75" i="2"/>
  <c r="B75" i="2"/>
  <c r="C74" i="2"/>
  <c r="B74" i="2"/>
  <c r="C73" i="2"/>
  <c r="B73" i="2"/>
  <c r="C71" i="2"/>
  <c r="B71" i="2"/>
  <c r="C70" i="2"/>
  <c r="B70" i="2"/>
  <c r="B18"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N12" i="2"/>
  <c r="L12" i="2"/>
  <c r="D80" i="2" l="1"/>
  <c r="C80" i="2"/>
  <c r="B69" i="2"/>
  <c r="C38" i="2"/>
  <c r="D69" i="2"/>
  <c r="C72" i="2"/>
  <c r="F76" i="2"/>
  <c r="B77" i="2"/>
  <c r="B47" i="2"/>
  <c r="D64" i="2"/>
  <c r="B80" i="2"/>
  <c r="D77" i="2"/>
  <c r="D54" i="2"/>
  <c r="D72" i="2"/>
  <c r="C64" i="2"/>
  <c r="C69" i="2"/>
  <c r="C47" i="2"/>
  <c r="C77" i="2"/>
  <c r="K76" i="2"/>
  <c r="L76" i="2"/>
  <c r="E28" i="2"/>
  <c r="M28" i="2"/>
  <c r="F54" i="2"/>
  <c r="N54" i="2"/>
  <c r="K54" i="2"/>
  <c r="H28" i="2"/>
  <c r="J47" i="2"/>
  <c r="I47" i="2"/>
  <c r="F47" i="2"/>
  <c r="N47" i="2"/>
  <c r="G72" i="2"/>
  <c r="E76" i="2"/>
  <c r="M76" i="2"/>
  <c r="J77" i="2"/>
  <c r="F18" i="2"/>
  <c r="N18" i="2"/>
  <c r="K18" i="2"/>
  <c r="E38" i="2"/>
  <c r="M38" i="2"/>
  <c r="D38" i="2"/>
  <c r="L38" i="2"/>
  <c r="I38" i="2"/>
  <c r="H47" i="2"/>
  <c r="I64" i="2"/>
  <c r="F64" i="2"/>
  <c r="N64" i="2"/>
  <c r="K64" i="2"/>
  <c r="N76" i="2"/>
  <c r="I76" i="2"/>
  <c r="B38"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<sst xmlns="http://schemas.openxmlformats.org/spreadsheetml/2006/main" count="557" uniqueCount="425">
  <si>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</si>
  <si>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</si>
  <si>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</si>
  <si>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</si>
  <si>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</si>
  <si>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</si>
  <si>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</si>
  <si>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</si>
  <si>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</si>
  <si>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</si>
  <si>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</si>
  <si>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</si>
  <si>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</si>
  <si>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</si>
  <si>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</si>
  <si>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</si>
  <si>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</si>
  <si>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</si>
  <si>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</si>
  <si>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</si>
  <si>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</si>
  <si>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</si>
  <si>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</si>
  <si>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</si>
  <si>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</si>
  <si>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</si>
  <si>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</si>
  <si>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</si>
  <si>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</si>
  <si>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</si>
  <si>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</si>
  <si>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</si>
  <si>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</si>
  <si>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</si>
  <si>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</si>
  <si>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</si>
  <si>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</si>
  <si>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</si>
  <si>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</si>
  <si>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</si>
  <si>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</si>
  <si>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</si>
  <si>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</si>
  <si>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</si>
  <si>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</si>
  <si>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</si>
  <si>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</si>
  <si>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</si>
  <si>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</si>
  <si>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</si>
  <si>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</si>
  <si>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</si>
  <si>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</si>
  <si>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</si>
  <si>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</si>
  <si>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</si>
  <si>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</si>
  <si>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</si>
  <si>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</si>
  <si>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</si>
  <si>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</si>
  <si>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</si>
  <si>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</si>
  <si>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</si>
  <si>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</si>
  <si>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</si>
  <si>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</si>
  <si>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</si>
  <si>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</si>
  <si>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</si>
  <si>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</si>
  <si>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</si>
  <si>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</si>
  <si>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</si>
  <si>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</si>
  <si>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</si>
  <si>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</si>
  <si>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</si>
  <si>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</si>
  <si>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</si>
  <si>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</si>
  <si>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</si>
  <si>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</si>
  <si>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</si>
  <si>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</si>
  <si>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</si>
  <si>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</si>
  <si>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</si>
  <si>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</si>
  <si>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</si>
  <si>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</si>
  <si>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</si>
  <si>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</si>
  <si>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</si>
  <si>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</si>
  <si>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</si>
  <si>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</si>
  <si>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</si>
  <si>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</si>
  <si>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</si>
  <si>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</si>
  <si>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</si>
  <si>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</si>
  <si>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</si>
  <si>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</si>
  <si>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 xml:space="preserve"> </t>
  </si>
  <si>
    <t>Fecha</t>
  </si>
  <si>
    <t>LIB.</t>
  </si>
  <si>
    <t xml:space="preserve">Beneficiario </t>
  </si>
  <si>
    <t xml:space="preserve">Descripcion </t>
  </si>
  <si>
    <t>Monto</t>
  </si>
  <si>
    <t>INSTITUTO DUARTIANO</t>
  </si>
  <si>
    <t>AYUNTAMIENTO DEL DISTRITO NACIONAL</t>
  </si>
  <si>
    <t>CORPORACION DEL ACUEDUCTO Y ALCANTARILLADO DE SANTO DOMINGO</t>
  </si>
  <si>
    <t>CORPORACION DE ACUEDUCTO Y ALCANTARILLADO DE SANTIAGO</t>
  </si>
  <si>
    <t>AYUNTAMIENTO DEL MUNICIPIO DE SANTIAGO</t>
  </si>
  <si>
    <t>COMPANIA DOMINICANA DE TELEFONOS C POR A</t>
  </si>
  <si>
    <t>EDENORTE DOMINICANA S A</t>
  </si>
  <si>
    <t>TOTAL</t>
  </si>
  <si>
    <t>INST NAC DE AGUAS POTABLES Y ALCATARILLADOS</t>
  </si>
  <si>
    <t>BANDA DE MUSICA DE DUVERGE</t>
  </si>
  <si>
    <t>Año 2024</t>
  </si>
  <si>
    <t>EMPRESA DISTRIBUIDORA DE ELECTRICIDAD DEL ESTE S A</t>
  </si>
  <si>
    <t>BANDA MUNICIPAL DE MUSICA DE BANI</t>
  </si>
  <si>
    <t>BANDA DE MUSICA MUNICIPAL BY LUIS ANTONIO BELTRE</t>
  </si>
  <si>
    <t>HUMANO SEGUROS S A</t>
  </si>
  <si>
    <t>ACADEMIA DOMINICANA DE LA HISTORIA</t>
  </si>
  <si>
    <t>EDESUR DOMINICANA, S.A</t>
  </si>
  <si>
    <t>ALTICE DOMINICANA, SA</t>
  </si>
  <si>
    <t>ARCHIVO GRAL DE LA NACION</t>
  </si>
  <si>
    <t>CORPORACIÓN ESTATAL DE RADIO Y TELEVISIÓN (CERTV)</t>
  </si>
  <si>
    <t>DIRECCION GENERAL DE CINE</t>
  </si>
  <si>
    <t>BANCO DE RESERVA DE LA REP.  DOM. BANCO SERVICIOS MULTIPLES, SA</t>
  </si>
  <si>
    <t>JOSE PIO SANTANA HERRERA</t>
  </si>
  <si>
    <t>TONER DEPOT MULTISERVICIOS EORG, SRL</t>
  </si>
  <si>
    <t>SOLUCIONES INTEGRALES CAF, SRL</t>
  </si>
  <si>
    <t>CENTROXPERT STE, SRL</t>
  </si>
  <si>
    <t>REPUESTOS CONSTANZA INFANTE, SRL</t>
  </si>
  <si>
    <t>01/07/2024</t>
  </si>
  <si>
    <t>2480</t>
  </si>
  <si>
    <t>PAGO VIATICO DENTRO DEL PAIS JUNIO 2024-P01</t>
  </si>
  <si>
    <t>03/07/2024</t>
  </si>
  <si>
    <t>2494</t>
  </si>
  <si>
    <t>PAGO VIATICO DENTRO DEL PAIS MAYO 2024-P01</t>
  </si>
  <si>
    <t>2497</t>
  </si>
  <si>
    <t>P/BONO X DESEMPEÑO EMPLEADOS DE CARRERA  2023 INACT. -P13</t>
  </si>
  <si>
    <t>2499</t>
  </si>
  <si>
    <t>P/BONO X DESEMPEÑO EMPLEADOS DE CARRERA 2023 INACT. -P11</t>
  </si>
  <si>
    <t>2501</t>
  </si>
  <si>
    <t>P/BONO X DESEMPEÑO EMPLEADOS DE CARRERA  2023-P11</t>
  </si>
  <si>
    <t>2503</t>
  </si>
  <si>
    <t>P/BONO X DESEMPEÑO EMPLEADOS DE CARRERA  2023-P13</t>
  </si>
  <si>
    <t>2505</t>
  </si>
  <si>
    <t>P/BONO X DESEMPEÑO EMPLEADOS DE CARRERA  2023-P01</t>
  </si>
  <si>
    <t>04/07/2024</t>
  </si>
  <si>
    <t>2516</t>
  </si>
  <si>
    <t>PAGO VACACIONES A EX_EMPLEADOS MAYO 2024</t>
  </si>
  <si>
    <t>2528</t>
  </si>
  <si>
    <t>GTG INDUSTRIAL, SRL</t>
  </si>
  <si>
    <t>PAGO POR ADQUISICION MATERIALES DE LIMPIEZA Y DESECHABLES PARA USO DE LA SEDE Y DEPENDENCIAS DE ESTE MINISTERIO DE CULTURA, PROCESO CULTURA-DAF-CM-2024-0018, ORDEN CULTURA-2024-00113, SEGUN ANEXOS.</t>
  </si>
  <si>
    <t>2531</t>
  </si>
  <si>
    <t>AUTOCENTRO NAVARRO, SRL</t>
  </si>
  <si>
    <t>ADQUISICION DE BATERIA PARA VEHICULO HYUNDAI, PLACA EI01105 DE LA FLOTILLA  VEHICULAR DE ESTE MINISTERIO  PROCESO CULTURA-DAF-CD-2024-0017, ORDEN -2024-00042, SEGUN ANEXOS.</t>
  </si>
  <si>
    <t>2532</t>
  </si>
  <si>
    <t>YONA YONEL DIESEL, SRL</t>
  </si>
  <si>
    <t>PAGO POR SUMINISTRO DE GASOIL, PARA LA PLANTAS ELECTRICAS DE LA SEDE Y DEPENDENCIAS DE ESTE MINISTERIO PROC. CULT. DAF-CM-2023-0059 ORDEN 2023-00326, SEGUN ANEXOS.</t>
  </si>
  <si>
    <t>2533</t>
  </si>
  <si>
    <t>JARDIN ILUSIONES S A</t>
  </si>
  <si>
    <t>ADQUISICION DE CORONA FUNEBRE PARA LA SRA. MARIA DE LOS ANGELES CALZADA DE CASSA ESPOSA DEL SR. ROBERTO CASSA (DIRECTOR GRAL. DEL ARCHIVO GRAL.DE LA NACION PROC. CULT-DAF-CM-2023-0001, ORDEN 2023-00109. SEGUN DOCUMENTOS ANEXOS.</t>
  </si>
  <si>
    <t>2534</t>
  </si>
  <si>
    <t>FT GENERAL SOLUTIONS, SRL</t>
  </si>
  <si>
    <t>PAGO POR REPARACIÓN MENOR (CHEQUEO) Y DIAGNOSTICO DE MÁQUINAS Y HERRAMIENTAS(DOS SOPLADORAS Y UNA MOTOSIERRA)DE ESTE  MINISTERIO, PROCESO CULTURA-UC-CD-2024-0006, ORDEN CULTURA-2024-00002, SEGUN DOCUMENTOS ANEXOS.</t>
  </si>
  <si>
    <t>2537</t>
  </si>
  <si>
    <t>PAGO INDEMNIZACION A EX_EMPLEADOS</t>
  </si>
  <si>
    <t>2539</t>
  </si>
  <si>
    <t>PAGO VACACIONES A EX_EMPLEADOS</t>
  </si>
  <si>
    <t>05/07/2024</t>
  </si>
  <si>
    <t>2546</t>
  </si>
  <si>
    <t>TRANSFERENCIA A FAVOR DE LA CORPORACION ESTATAL DE RADIO Y TELEVISION (CERTV), CORRESPONDIENTE AL MES DE JULIO 2024, PARA PAGO DE NOMINA Y APORTE PARA GASTOS ADMINISTRATIVOS Y ENERGIA ELECTRICA, SEGUN ANEXOS</t>
  </si>
  <si>
    <t>2548</t>
  </si>
  <si>
    <t>MERCANTIL RAMI SRL</t>
  </si>
  <si>
    <t>PAGO POR ADQUISICION DE HERRAMIENTAS DE JARDINERIA Y OTROS AFINES PARA SER UTILIZADOS EN ESTE MINIC.PLAZA DE LA CULTURA Y CENADARTE PROCESO CULT-DAF-CM-2024-0001 ORDEN 2024-00063,SEGUN ANEXOS.</t>
  </si>
  <si>
    <t>2551</t>
  </si>
  <si>
    <t>PAGO DE TARJETAS FLOTILLA CORPORACION No. 422694, DE LA ASIGNACION DE COMBUSTIBLE, CORRESPONDIENTE AL MES DE AGOSTO 2024, SEGUN ANEXOS</t>
  </si>
  <si>
    <t>08/07/2024</t>
  </si>
  <si>
    <t>2553</t>
  </si>
  <si>
    <t>PAGO VIATICO DENTRO DEL PAIS JUNIO 2024-P13</t>
  </si>
  <si>
    <t>2567</t>
  </si>
  <si>
    <t>PAGO POR SERVICIOS DE ENERGIA ELECTRICA DEL CENTRO CULTURAL MARIA MONTES(BARAHONA), CORRESPONDIENTE AL MES DE MAYO  2024, SEGUN ANEXOS</t>
  </si>
  <si>
    <t>2568</t>
  </si>
  <si>
    <t>PAGO POR SERVICIOS DE RECOGIDA DE BASURA DE LAS DEPENDENCIAS DE ESTE MINISTERIO DE CULTURA UBICADAS EN LA REGION NORTE, CORRESPONDIENTE AL MES DE JULIO 2024, SEGUN ANEXOS</t>
  </si>
  <si>
    <t>2569</t>
  </si>
  <si>
    <t>PAGO POR SERVICIOS DE INTERNET MOVIL Y TELEFONICAS DE LAS FLOTAS DE ESTE MINISTERIO DE CULTURA, CORRESPONDIENTE AL MES DE JUNIO 2024(TELEFONO LOCAL Y SERVICIOS DE INTERNET Y TELEVISION POR CABLE)SEGUN ANEXOS</t>
  </si>
  <si>
    <t>2574</t>
  </si>
  <si>
    <t>PAGO POR SERVICIOS DE ENERGIA ELECTRICA DE ESTE MINISTERIO DE CULTURA  Y SUS DEPENDENCIAS, CORRESPONDIENTE AL MES DE JUNIO  2024, SEGUN ANEXOS</t>
  </si>
  <si>
    <t>2575</t>
  </si>
  <si>
    <t>DR AUTO, S.R.L.</t>
  </si>
  <si>
    <t>PAGO POR SEVICIOS DE MANTENIMIENTOS PREVENTIVO Y CORRECTIVO A LAS COMIONETAS TOYOTA PRIUS PLACAS NO. EA01347 Y EAO1350 PERTENECIENTES A LA FLOTILLA VEHICULAR DE ESTE MINISTERIO DE CULTURA, PROCESO CULTURA-DAF-CD-2024-0039, ORDEN 2024-00100 SEGUN ANEXOS.</t>
  </si>
  <si>
    <t>09/07/2024</t>
  </si>
  <si>
    <t>2590</t>
  </si>
  <si>
    <t>DOS-GARCIA, SRL</t>
  </si>
  <si>
    <t>PAGO POR ADQUISICION  DE LUMINARIAS Y MATERIALES ELECTRICOS PARA USO DE LA SEDE PLAZA DE LA CULTURA. Y DEPENDENCIAS PROCESO. CULTURA-DAF-CM-2024-0022 ORDEN 2024-00122, SEGUN ANEXOS.</t>
  </si>
  <si>
    <t>2591</t>
  </si>
  <si>
    <t>CORPORACION DE ACUEDUCTO Y ALCANTARILLADO DE PTO PLATA</t>
  </si>
  <si>
    <t>PAGO POR SUMINISTRO DE AGUA POTABLE Y ALCANTARILLADO DEL INMUEBLE DONDE ESTA UBICADA LA OFICINA DE PATRIMONIO CULTURAL EN LA PROVINCIA PUERTO PLATA, DEPENDENCIA DE ESTE MINISTERIO DE CULTURA CORRESPONDIENTE A LOS MESES JUNIO Y JULIO 2024, SEGUN DOC. ANEXO</t>
  </si>
  <si>
    <t>2592</t>
  </si>
  <si>
    <t>PAGO POR SUMINISTRO DE AGUA CORRESPONDIENTE AL MES DE JUNIO 2024 DEL INMUEBLE DONDE ESTA UBICADA LA CASA DE LA CULTURA MARIA MONTES, EN LA PROVINCIA DE BARAHONA, DEPENDECIA DE ESTE MINISTERIO DE CULTURA, SEGUN ANEXOS.</t>
  </si>
  <si>
    <t>2593</t>
  </si>
  <si>
    <t>SUFERDOM, SRL</t>
  </si>
  <si>
    <t>PAGO POR ADQUISICIÓN DE MATERIALES ELÉCTRICOS PARA USO EN LA SEDE, PLAZA DE LA CULTURA Y DEPENDENCIAS, PROCESO CULTURA-DAF-CM-2024-0022, ORDEN CULTURA-2024-00123, SEGUN ANEXOS.</t>
  </si>
  <si>
    <t>2598</t>
  </si>
  <si>
    <t>INVERSIONES SANFRA, SRL</t>
  </si>
  <si>
    <t>PAGO POR ADQUISICION MATERIALES DE LIMPIEZA Y DESECHABLES PARA USO DE LA SEDE Y DEPENDENCIAS DE ESTE MINISTERIO DE CULTURA, PROCESO CULTURA-DAF-CM-2024-0018, ORDEN CULTURA-2024-00112, SEGUN ANEXOS.</t>
  </si>
  <si>
    <t>2599</t>
  </si>
  <si>
    <t>DISLA URIBE KONCEPTO, SRL</t>
  </si>
  <si>
    <t>PAGO POR SERVICIOS DE CATERING, PARA  ACTIVIDADES DE ESTE MINISTERIO DE CULTURA, PROCESO CULTURA DAF-CM-2023-0031, ORDEN 2023-00241 SEGUN ANEXOS.</t>
  </si>
  <si>
    <t>2604</t>
  </si>
  <si>
    <t>MARTÍNEZ TORRES TRAVELING, SRL</t>
  </si>
  <si>
    <t>PAGO CERTIF. DE CONTRATO NO. BS-0010796-2023, POR SERVICIOS DE ALMUERZOS Y CENAS P/ EL PERSONAL CIVIL Y MILITAR DE ESTE MINIC. Y DEPENDENCIAS, CORRESPONDIENTE A LOS DIAS DEL 1 AL 24 DE MAYO 2024, PROC. CULT-CCC-LPN-2023-0001,ORDEN 2023-00226 SEGUN ANEXOS.</t>
  </si>
  <si>
    <t>11/07/2024</t>
  </si>
  <si>
    <t>2608</t>
  </si>
  <si>
    <t>12/07/2024</t>
  </si>
  <si>
    <t>2614</t>
  </si>
  <si>
    <t>TRANSFERECIA A FAVOR DE LA BANDA DE MUSICA DE DUVERGE, CORRESPONDIENTE AL MES DE JULIO 2024, SEGUN ANEXOS.</t>
  </si>
  <si>
    <t>2616</t>
  </si>
  <si>
    <t>TRANSFERENCIA  A FAVOR DE LA BANDA DE MUSICA MUNICIPAL DE BANI CORRESPONDIENTE A LA SUBVECION DEL MES JULIO 2024, SEGUN ANEXOS.</t>
  </si>
  <si>
    <t>2619</t>
  </si>
  <si>
    <t>TRANSFERENCIA A FAVOR DEL TEATRO ORQUESTAL DOMINICANO, CORRESPONDIENTE AL MES DE JULIO 2024</t>
  </si>
  <si>
    <t>2621</t>
  </si>
  <si>
    <t>PAGO POR SERVICIOS DE AGUA, CLOACA Y AYUNTAMIENTO DEL CENTRO DE LA CULTURA DE SANTIAGO, DEPENDENCIA DE ESTE MINISTERIO DE CULTURA, UBICADA EN LA REGION NORTE, CORRESPONDIENTE AL MES DE JUNIO 2024, SEGUN ANEXOS.</t>
  </si>
  <si>
    <t>2626</t>
  </si>
  <si>
    <t>TRANSFERENCIA A FAVOR DEL CORO DE CAMARA KORIBE, CORRESPONDIENTE AL MES DE JULIO 2024</t>
  </si>
  <si>
    <t>2628</t>
  </si>
  <si>
    <t>TRANSFERENCIA A FAVOR DE LA DIRECCION DE CULTURA DOMINICANA EN EL EXTERIOR, CORRESPONDIENTE AL MES DE JULIO 2024</t>
  </si>
  <si>
    <t>2629</t>
  </si>
  <si>
    <t>TRANSFERENCIA A FAVOR DE ACTIVIDADES CULTURALES, CORRESPONDIENTE AL MES DE JULIO 2024</t>
  </si>
  <si>
    <t>2630</t>
  </si>
  <si>
    <t>TRANSFERENCIA A FAVOR DE PROYECTOS CULTURALES, CORRESPONDIENTE AL MES DE JULIO 2024</t>
  </si>
  <si>
    <t>2631</t>
  </si>
  <si>
    <t>TRANSFERENCIA A FAVOR DEL INSTITUTO DUARTIANO, CORRESPONDIENTE A GASTOS CORRIENTES Y PAGO DE NOMINA DEL MES DE JULIO 2024</t>
  </si>
  <si>
    <t>2639</t>
  </si>
  <si>
    <t>EDITORA LISTIN DIARIO, SA</t>
  </si>
  <si>
    <t>SERVICIO DE RENAVACION DE SUSCRIPCION ANUAL DEL PERIODICO LISTIN DIARIO (DESDE 13/7/2024 HASTA 12/7/2025) USO DE LA DIRRECION DE COMUNICACIONES DE ESTE MINISTERIO, PROCESO CULTURA-DAF-CM-2024-0050, ORDEN CULTURA-2024-00128, SEGUN ANEXOS.</t>
  </si>
  <si>
    <t>2640</t>
  </si>
  <si>
    <t>PAGO POR REPARACIÓN DE TRIMMER HONDA 4T, USO DEL AREAS VERDE EN LA  GOBERNACION DE LA PLAZA DE LA CULTURA , PROCESO CULTURA-UC-CD-2024-0006, ORDEN CULTURA-2024-00002, SEGUN DOCUMENTOS ANEXOS.</t>
  </si>
  <si>
    <t>2651</t>
  </si>
  <si>
    <t>SEGUROS RESERVAS, SA</t>
  </si>
  <si>
    <t>PAGO RENOVACION DE POLIZA DE SEGURO FLOTILLA VEHICULAR DE ESTE MINISTERIO, CORRESPONDIENTE  A L PERIODO  30/06/2024 AL 30/06/2025, PROCESO CULTURA-DAF-CM-2024-0016, ORDEN CULTURA-2024-00108, SEGUN ANEXOS.</t>
  </si>
  <si>
    <t>2652</t>
  </si>
  <si>
    <t>CROS PUBLICIDAD, SRL</t>
  </si>
  <si>
    <t>PAGO POR SERVICIOS DE IMPRESIONES VARIAS  PARA ACTIVIDADES DE LA SEDE Y DEPENDENCIAS DE ESTE MINISTERIO, PROCESO CULTURA-DAF-CM-2024-0044, ORDEN DE COMPRA CULTURA 2024-00109, SEGUN ANEXOS.</t>
  </si>
  <si>
    <t>15/07/2024</t>
  </si>
  <si>
    <t>2664</t>
  </si>
  <si>
    <t>PAGO No. 9 DE LA CERT. No. BS-0005199-2023, SEGUN FACTURAS No.B1500007575 Y B1500007668, POR SERV DE ALQUILER DE IMPRESORAS Y MANTENIMIENTO DE LOS EQUIPOS DE IMPRESION DE ESTE MINC Y SUS DEPENDENCIAS, CORRESPONDIENTE A MAYO Y JUNIO 2024, SEGUN ANEXOS</t>
  </si>
  <si>
    <t>2666</t>
  </si>
  <si>
    <t>ANA MARIA PETRONILA HERNANDEZ PEGUERO</t>
  </si>
  <si>
    <t>PAGO SERVICIOS COMO NOTARIO PUBLICO PARA PREPARACION DE ACTOS DE COMPROBACION EN EL DISTRITO NACIONAL, ACTO No.35-2024 Y ACTO 41-2024, MEDIANTE FACTURA B1500000360, PROCESO CULTURA-DAF-CM-2023-0004, ORDEN DE COMPRA CULTURA-2023-00089, SEGUN ANEXOS</t>
  </si>
  <si>
    <t>2667</t>
  </si>
  <si>
    <t>AGUA CRISTAL, SA</t>
  </si>
  <si>
    <t>PAGO POR SUMINISTRO DE AGUA PARA CONSUMO DEL PERSONAL DE LA SEDE Y DEPENDENCIAS DE ESTE MINISTERIO DE CULTURA, PROCESO CULTURA-DAF-CM-2022-0031,  ORDEN CULTURA-2022-00231, SEGUN ANEXOS</t>
  </si>
  <si>
    <t>2672</t>
  </si>
  <si>
    <t>PAGO POR SERVICIOS DE AGUA Y BASURA  DEL GRAN TEATRO DEL CIBAO, DEPENDENCIA  DE ESTE MINISTERIO DE CULTURA , UBICADA EN LA REGION NORTE, CORRESPONDIENTE AL MES DE JUNIO 2024, SEGUN ANEXOS.</t>
  </si>
  <si>
    <t>16/07/2024</t>
  </si>
  <si>
    <t>2692</t>
  </si>
  <si>
    <t>TRANSFERENCIA  A FAVOR DEL ARCHIVO GENERAL DE LA NACION(AGN), CORRESPONDENTE A GASTOS Y PAGO DE NOMINA DEL MES DE JULIO 2024</t>
  </si>
  <si>
    <t>2695</t>
  </si>
  <si>
    <t>TRANSFERENCIA  A FAVOR DE LA  ACADEMIA DE LA HISTORIA, CORRESPONDIENTE A LA SUBVENCION DEL MES  DE JULIO 2024, SEGUN ANEXOS.</t>
  </si>
  <si>
    <t>2696</t>
  </si>
  <si>
    <t>TRANSFERENCIA  A FAVOR  DEL ARCHIVO GENERAL DE LA NACION(AGN) PARA CUBRIR GASTOS DE CAPITAL, CORRESPONDIENTE AL MES  DE JULIO 2024, SEGUN ANEXOS.</t>
  </si>
  <si>
    <t>2698</t>
  </si>
  <si>
    <t>TRANSFERENCIA  A FAVOR DE LA DIRECCION GENERAL DE CINE POR CONCEPTO DE GASTOS CORRIENTES Y NOMINA, CORRESPONDIENTE AL MES  DE JULIO 2024, SEGUN ANEXOS.</t>
  </si>
  <si>
    <t>17/07/2024</t>
  </si>
  <si>
    <t>2705</t>
  </si>
  <si>
    <t>BENEFICIARIOS</t>
  </si>
  <si>
    <t>P/ EMPLEADOS TEMPORALES JULIO 2024-P01</t>
  </si>
  <si>
    <t>2707</t>
  </si>
  <si>
    <t>P/SUELDO FIJO JULIO 2024 - PROG.13</t>
  </si>
  <si>
    <t>2709</t>
  </si>
  <si>
    <t>P/SUELDO FIJO JULIO 2024 - PROG.01</t>
  </si>
  <si>
    <t>2711</t>
  </si>
  <si>
    <t>P/COMP. SEGURIDAD - JUL.2024 - PROG.01</t>
  </si>
  <si>
    <t>2713</t>
  </si>
  <si>
    <t>P/SUELDO FIJO JULIO 2024 - PROG.11</t>
  </si>
  <si>
    <t>2715</t>
  </si>
  <si>
    <t>P/ INTERINATO JULIO 2024-P01</t>
  </si>
  <si>
    <t>2717</t>
  </si>
  <si>
    <t>P/ SUPLENCIA JULIO 2024-P01</t>
  </si>
  <si>
    <t>2719</t>
  </si>
  <si>
    <t xml:space="preserve">P/TRAMITE DE PENSION - JUL.2024 </t>
  </si>
  <si>
    <t>2721</t>
  </si>
  <si>
    <t>P/COMPENSACION PRIMA DE TRANSP. JULIO 2024-P01</t>
  </si>
  <si>
    <t>2723</t>
  </si>
  <si>
    <t>P/ PERIODO PROBATORIO JULIO 2024-P01-2</t>
  </si>
  <si>
    <t>2725</t>
  </si>
  <si>
    <t>P/ CARACTER EVENTUAL JULIO 2024-P01</t>
  </si>
  <si>
    <t>18/07/2024</t>
  </si>
  <si>
    <t>2740</t>
  </si>
  <si>
    <t>PAGO SERV. TELEFONICOS Y FLOTAS DE ESTE MINC Y SUS DEPENDENCIAS, CORRESP.  AL MES DE JUNIO 2024 Y MES DE JULIO 2024 DEL PATRONATO DE LA CIUDAD COLONIAL Y DEL PANTEON DE LA PATRIA(SERV LARGA DISTANCIA, TELEFONO LOCAL, INTERNET Y TV POR CABLE) SEGUN ANEXOS</t>
  </si>
  <si>
    <t>2745</t>
  </si>
  <si>
    <t>LEDTRIC, SRL</t>
  </si>
  <si>
    <t>PAGO POR ADQUISICION DE CANALETAS PLASTICAS Y CAJAS PARA CANALETAS, PROCESO CULTURA -DAF-CD-2024-0045, ORDEN CULTURA-2024-00121, SEGUN ANEXOS.</t>
  </si>
  <si>
    <t>2749</t>
  </si>
  <si>
    <t>INDUSTRIAS BANILEJAS, SAS</t>
  </si>
  <si>
    <t>PAGO POR ADQUISICION DE CAFE MOLIDO PARA USO DEL MINISTERIO DE CULTURA, PROCESO CULTURA DAF-CD-2024-0052, ORDEN 2024-00131, SEGUN ANEXOS.</t>
  </si>
  <si>
    <t>2750</t>
  </si>
  <si>
    <t>PAGO POR ADQUISICION DE COMPONENTES INFORMATICOS, ACCESORIOS Y OTROS PARA ESTE MINISTERIO, PARA HABILITACION DE OFICINA. PROCESO CULTURA-DAF-CD-2024-0045, ORDEN CULTURA-2024-00120, SEGUN ANEXOS.</t>
  </si>
  <si>
    <t>2753</t>
  </si>
  <si>
    <t>CF CIRCUITO FERRETERO, SRL</t>
  </si>
  <si>
    <t>PAGO POR ADQUISICIÓN DE LUMINARIAS Y MATERIALES ELÉCTRICOS PARA USO EN LA SEDE, PLAZA DE LA CULTURA Y DEPENDENCIAS DE ESTE MINISTERIO., PROC- CULTURA-DAF-CM-2024-0022, ORDEN 2024-00125, SEGUN ANEXOS.</t>
  </si>
  <si>
    <t>2755</t>
  </si>
  <si>
    <t>EDITORA HOY, SAS</t>
  </si>
  <si>
    <t>PAGO POR SERVICIO DE RENOVACION DE SUSCRIPCION ANUAL DEL PERIODICO HOY DEL 8 DE FEBRERO DEL 2024 AL 07 DE FEBRERO DEL 2025, PARA USO DE LA DIRECCION DE COMUNICACIONES DE LA SEDE DE ESTE MINISTERIO, PROC-CULT-DAF-CD-2024-0050, ORDEN 2024-00129, SEGUN ANEXO</t>
  </si>
  <si>
    <t>19/07/2024</t>
  </si>
  <si>
    <t>2760</t>
  </si>
  <si>
    <t>PAGO TRANSFERENCIA A FAVOR DE LA BANDA DE MUSICA MUNICIPAL BY LUIS ANTONIO BELTRE-AZUA, CORRESPONDIENTE A LA SUBVENCION DE JULIO 2024. SEGUN ANEXOS.</t>
  </si>
  <si>
    <t>2765</t>
  </si>
  <si>
    <t>PAGO VIATICOS DENTRO DEL PAIS JULIO 2024-P01</t>
  </si>
  <si>
    <t>2773</t>
  </si>
  <si>
    <t>P/HORAS EXTRAORDINARIAS JUNIO 2024-P01-MINISTERIO DE CULTURA</t>
  </si>
  <si>
    <t>2777</t>
  </si>
  <si>
    <t>PAGO POR SERVICIO DE ENERGIA ELECTRICA DE LAS DEPENDENCIAS DE ESTE MINISTERIO DE CULTURA EN LA REGION NORTE, CORRESPONDIENTE AL MES DE JUNIO DEL 2024. SEGUN ANEXOS.</t>
  </si>
  <si>
    <t>22/07/2024</t>
  </si>
  <si>
    <t>2793</t>
  </si>
  <si>
    <t>SERVICIOS ELECTROMECANICOS E INVERSIONES ONELKY, SRL</t>
  </si>
  <si>
    <t>PAGO POR AJUSTE DE MONITORES DE FASE, REVISION Y RESETEO DEL VARIADOR DE FRECUENCIA DE LA UNIDAD DE AIRE ACONDICIONADO DEL CENTRO NARCISO GONZALEZ, PROCESO CULTURA-DAF-CD-2024-0054, ORDEN 2024-00134. SEGUN ANEXOS.</t>
  </si>
  <si>
    <t>2795</t>
  </si>
  <si>
    <t>RANCHO CHITO, SRL</t>
  </si>
  <si>
    <t>PAGO FACT. B1500002357, POR SERV. DE CATERING PARA ENCUENTROS REGIONALES DIAGNOSTICO SOBRE BIBLIOTECAS PUBLICAS EN RD, REALIZADO EL 27 DE JUNIO DEL 2024 EN EL PALACIO CONSISTORIAL(SANTIAGO) PROCESO CULTURA-DAF-CD-2024-0048, ORDEN DE COMPRA No. 2024-00117,</t>
  </si>
  <si>
    <t>2815</t>
  </si>
  <si>
    <t>MAGNA MOTORS, SA</t>
  </si>
  <si>
    <t>PAGO SERVICIO DE MANTENIMIENTO Y REPARACION DE 5 VEHICULOS PERTENECIENTE A LA FLOTILLA VEHICULAR DE ESTE MINISTERIO, A TRAVES DE REPRESENTANTES EXCLUSIVOS DEL PAIS, PROCESO CULTURA-CCC-PEPU-2023-0002, ORDEN CULTURA -2023-00314. SEGUN ANEXOS.</t>
  </si>
  <si>
    <t>2817</t>
  </si>
  <si>
    <t>PAGO POR SERVICIOS DE AGUA POTABLE DE ESTE MINISTERIO DE CULTURA Y SUS DEPENDENCIAS, CORRESPONDIENTE AL MES DE JULIO 2024, SEGUN ANEXOS.</t>
  </si>
  <si>
    <t>2820</t>
  </si>
  <si>
    <t>EDITORA DEL CARIBE C POR A</t>
  </si>
  <si>
    <t>PAGO POR SUSCRIPCION ANUAL DEL PERIODICO EL CARIBE, DEL 26 DE JUNIO 2024 AL 25 JUNIO 2025, PARA USO DE LA DIRECCION DE COMUNICACIONES DE ESTE MINISTERIO DE CULTURA, PROCESO CULTURA-DAF-CD-2024-0050, ORDEN DE COMPRA CULTURA-2024-00126, SEGUN ANEXOS.</t>
  </si>
  <si>
    <t>2823</t>
  </si>
  <si>
    <t>CABACON SERVICIOS DE INGENIERÍA, SRL</t>
  </si>
  <si>
    <t>PAGO CUB 3 CERT- CO-0001138-2023,ADENDUM CO-0002963-2023,  ADENDUM CO-0001188-2024 POR LA HABILITACION DE ESPACIOS PARA EL CENTRO NACIONAL DE CONSERVACION DE DOCUMENTOS (CENACOD) (LOTE 1), PROC CULT-CCC-CP-2022-0028, ORDEN 2022-00575, SEGUN ANEXOS</t>
  </si>
  <si>
    <t>2824</t>
  </si>
  <si>
    <t>XAVSHA MULTISERVICES, SRL</t>
  </si>
  <si>
    <t>PAGO FACTURA B1500000200, POR ADQUISICION DE AZUCAR CREMA PARA USO DE ESTE MINISTERIO DE CULTURA PROCESO CULTURA DAF-CD- 2024-0052, ORDEN DE COMPRA 2024-00132, SEGUN ANEXOS</t>
  </si>
  <si>
    <t>2826</t>
  </si>
  <si>
    <t>HEMS, SRL</t>
  </si>
  <si>
    <t>PAGO FACTURA B1500000026, POR CONFECCION DE PRENDAS DE VESTIR TIPO UNIFORME PARA COLABORADORES DE DIFERENTES AREAS DEL MINISTERIO DE CULTURA, PROCESO CULTURA-DAF-CD-2024-0037, ORDEN DE COMPRA 2024-00103, SEGUN ANEXOS</t>
  </si>
  <si>
    <t>2827</t>
  </si>
  <si>
    <t>PAGO POR SERVICIOS DE RECOGIDA DE BASURA DE ESTE MINISTERIO DE CULTURA  Y SUS DEPENDENCIAS, CORRESPONDIENTE AL MES DE JULIO 2024, SEGUN ANEXOS</t>
  </si>
  <si>
    <t>2829</t>
  </si>
  <si>
    <t>DIOGENES PEREZ</t>
  </si>
  <si>
    <t>PAGO POR SERVICIOS DE CATERING PARA ENCUENTROS REGIONALES "DIAGNOSTICO SOBRE BIBIOTECAS PUBLICAS EN RD, CELEBRADO EN LA ALDEA CULTURAL SANTA ROSA D LIMA(LA ROMANA), EL DIA 13 DE JUNIO 2024, PROCESO CULTURA-DAF-CD-2024-0048, ORDEN 2024-00115, SEGUN ANEXOS.</t>
  </si>
  <si>
    <t>23/07/2024</t>
  </si>
  <si>
    <t>2848</t>
  </si>
  <si>
    <t>OFICINA DE COORDINACION PRESIDENCIAL</t>
  </si>
  <si>
    <t>PAGO BOLETOS AEREOS DE ESTE MINIC. A FAVOR DE YELTSIN SANCHEZ Y Y ROSA ELENA RODRIGUEZ, P/ AGOTAR AGENDA DE TRABAJO EN LA CDAD. TEGUCIGALPA, HONDURAS, DEL 11 AL 14 DE JUNIO 2024, EN LAS REUNIONES DE LOS CONSEJOS DE MINISTROS Y (AS) DE EDUCACION Y CULTURA</t>
  </si>
  <si>
    <t>2852</t>
  </si>
  <si>
    <t>MARICO, SRL</t>
  </si>
  <si>
    <t>PAGO SERVICIO DE LAVADO Y PLANCHADO DE DIVERSOS ARTICULOS PARA SER USADO EN LA INSTITUCION, PROCESO CULTURA-UC-CD-2024-0003, SEGUN ORDEN 2024-00003, SEGUN ANEXOS.</t>
  </si>
  <si>
    <t>2857</t>
  </si>
  <si>
    <t>CAMIL CONSTRUCTORA Y SERVICIOS MULTIPLES S A</t>
  </si>
  <si>
    <t>PAGO CUB. No.2 CERT. CONT-No. CO-0000868-2020, MC-0000372-2021, ADENDUM CO-0000918-2021, CO-0001349-2022, CO-0001516-2024, INSTALACION DEL SISTEMA DE CLIMATIZACION PARA LA SEDE PRINCIPAL Y LA SALA MONINA SOLA, CENTRO CULTURAL NARCISO GONZALEZ, SEGUN ANEXO</t>
  </si>
  <si>
    <t>2858</t>
  </si>
  <si>
    <t>CARMEN LUISA MARTINEZ COSS</t>
  </si>
  <si>
    <t>PAGO POR SERVICIOS DE INTERPRETE JUDICIAL, PARA TRADUCCION DE DOCUMENTOS DEL MINISTERIO DE CULTURA, PROCESO CULTURA-DAF-CD-2024-0026, ORDEN CULTURA-2024-00079. SEGUN ANEXOS.</t>
  </si>
  <si>
    <t>25/07/2024</t>
  </si>
  <si>
    <t>2868</t>
  </si>
  <si>
    <t>MUNDO ELÉCTRICO R&amp;R, SRL</t>
  </si>
  <si>
    <t>PAGO POR ADQUISICIÓN DE MATERIALES ELÉCTRICOS PARA USO EN LA SEDE, PLAZA DE LA CULTURA Y DEPENDENCIAS, PROCESO CULTURA-DAF-CM-2024-0022, ORDEN CULTURA-2024-00124, SEGUN ANEXOS.</t>
  </si>
  <si>
    <t>2885</t>
  </si>
  <si>
    <t>PAGO SEGURO DE SALUD COMPLEMENTARIO DE LOS EMPLEADOS DEL MINISTERIO DE CULTURA, CORRESPONDIENTE AL MES DE JULIO 2024, SEGUN ANEXOS</t>
  </si>
  <si>
    <t>2888</t>
  </si>
  <si>
    <t>28 BENEFICIARIOS</t>
  </si>
  <si>
    <t>TRANSFERENCIA A FAVOR DE (28) ASFL DEL SECTOR CULTURAL, CORRESPONDIENTE AL MES DE JULIO 2024, SEGUN ANEXOS.</t>
  </si>
  <si>
    <t>2890</t>
  </si>
  <si>
    <t>TRANSFERENCIA A FAVOR DE (28) ASFL DEL SECTOR CULTURAL, CORRESPONDIENTE AL MES DE AGOSTO 2024, SEGUN ANEXOS.</t>
  </si>
  <si>
    <t>2892</t>
  </si>
  <si>
    <t>TRANSFERENCIA A FAVOR DE (28) ASFL DEL SECTOR CULTURAL, CORRESPONDIENTE AL MES DE SEPTIEMBRE 2024, SEGUN ANEXOS.</t>
  </si>
  <si>
    <t>26/07/2024</t>
  </si>
  <si>
    <t>2920</t>
  </si>
  <si>
    <t>FUNDACION AMAURY GERMAN ARISTY</t>
  </si>
  <si>
    <t>TRANSFERENCIA  A FAVOR DE LA FUNDACION AMAURY GERMAN ARISTY, INC-ASFL DEL SECTOR CULTURAL, CORRESPONDIENTE  A LA SUBVENCION DE LOS MESES DE ENERO A MARZO 2024, SEGUN ANEXOS.</t>
  </si>
  <si>
    <t>2921</t>
  </si>
  <si>
    <t>CASA ARTESANAL DE BAYAGUANA CARTDEBA</t>
  </si>
  <si>
    <t>TRANFERENCIA A FAVOR DE LA CASA  ARTESANAL  DE BAYAGUANA  ASFL DEL SECTOR CULTURAL, CORRESPONDIENTE A LAS SUBVENCION DE LOS MESES DE ENERO A MARZO DEL 2024, SEGUN ANEXOS.</t>
  </si>
  <si>
    <t>2922</t>
  </si>
  <si>
    <t>FUNDACION HEROES DE CONSTANZA MAIMON Y ESTERO HONDO</t>
  </si>
  <si>
    <t>PAGO TRANSFERENCIA A FAVOR DE LA FUNDACION HEROES DE CONSTANZA, MAIMON Y ESTERO HONDO, ASFL DEL SECTOR CULTURAL, CORRESPONDIENTE A LA SUBVENCION DE LOS MESES DE ENERO A MARZO DEL 2024, SEGUN ANEXOS.</t>
  </si>
  <si>
    <t>2923</t>
  </si>
  <si>
    <t>PAGO SERVICIO DE NOTARIO PUBLICO PARA EL LEVANTAMIENTO Y PREPARACION DE ACTOS DE COMPROBACION EN EL D.N., ACTA AL VEREDICTO DEL JURADO DE SELECCION DEL PREMIO NAC. DE LAS ARTES ESCENICAS 2024, PROCESO CULTURA-DAF-CM-2023-0022, ORDEN 2023-00169, SEGUN ANEXO</t>
  </si>
  <si>
    <t>2924</t>
  </si>
  <si>
    <t>KALALU DANZA</t>
  </si>
  <si>
    <t>PAGO TRANSFERENCIA A FAVOR DE KALALU DANZA, INC-ASFL DEL SECTOR CULTURAL, CORRESPONDIENTE A LA SUBVENCION DE LOS MESES DE ENERO A MARZO DEL 2024, SEGUN ANEXOS.</t>
  </si>
  <si>
    <t>2933</t>
  </si>
  <si>
    <t>IRIS ARMONIA PEÑA MINAYA</t>
  </si>
  <si>
    <t>SERVICIOS NOTARIO PUBLICO, PARA  LA PREPARACION DE ACTOS DE COMPROBACION  EN EL DISTRITO NACIONAL  PROC. CULT. DAF-CM-2023-0004, ORDEN 2023-00088, SEGUN ANEXOS</t>
  </si>
  <si>
    <t>2935</t>
  </si>
  <si>
    <t>PAGO VIATICO DENTRO DEL PAIS JULIO 2024-P01</t>
  </si>
  <si>
    <t>2941</t>
  </si>
  <si>
    <t>SERVICIES TRAVEL, SRL</t>
  </si>
  <si>
    <t>PAGO ALQUILER DE GRUA PARA MOVILIZAR DOS VEHICULOS EN LA MISMA RUTA, SALIDA DEL MINISTERIO DE CULTURA CON DESTINO A LA CALLE ANTONIO DE LA MAZA #2, ENSANCHE MIRAFLORES EL 10 DE JULIO 2024, PORCESO CULTURA-2022-0102, ORDEN 2022-00553. SEGUN ANEXOS.</t>
  </si>
  <si>
    <t>29/07/2024</t>
  </si>
  <si>
    <t>2950</t>
  </si>
  <si>
    <t>PAGO POR ADQUISICION DE TRES BATERIAS, UNA PARA VEHICULO Y DOS PARA PLANTA ELECTRICA, PROCESO CULTURA-DAF-CD-2024-0017, ORDEN 2024-00042, SEGUN ANEXOS</t>
  </si>
  <si>
    <t>2952</t>
  </si>
  <si>
    <t>FUMISMART, SRL</t>
  </si>
  <si>
    <t>PAGO POR CONTRATACION  SERVICIOS DE DESINFECCION, FUMIGACION Y CONTROL DE PLAGAS EN LAS INSTALACIONES DEL MINC Y SUS DEPENDENCIAS, CORRESPONDIENTE AL MES DE ENERO 2024, CERTIFICACION DE CONTRATO BS-0002649-2023, PROC- CULT- CCC-CP- 2022-0031, SEGUN ANEXOS</t>
  </si>
  <si>
    <t>2954</t>
  </si>
  <si>
    <t>30/07/2024</t>
  </si>
  <si>
    <t>2957</t>
  </si>
  <si>
    <t>PAGO VACACIONES A EX-EMPLEADOS</t>
  </si>
  <si>
    <t>2959</t>
  </si>
  <si>
    <t>PAGO VACACIONES A EX-EMPLEADOS JULIO 2024</t>
  </si>
  <si>
    <t>2960</t>
  </si>
  <si>
    <t>ROSSEL, SRL</t>
  </si>
  <si>
    <t>PAGO FACTURA B1500000035, POR SERVICIO DE MANTENIMIENTO Y CORRECCION DE FUGA DE ACEITE DEL TRANSFORMADOR 750 KVA DE LA SEDE, PROCESO CULTURA-DAF-2024-0057, ORDEN 2024-00138, SEGUN ANEXO</t>
  </si>
  <si>
    <t>31/07/2024</t>
  </si>
  <si>
    <t>2973</t>
  </si>
  <si>
    <t>PAGO POR SERVICIOS DE MANTENIMIENTO A 5 VEHICULOS PERTENECIENTES A LA FLOTILLA VEHICULAR DE ESTE MINISTERIO, PROCESO CULTURA-DAF-CD-2024-0059, ORDEN 2024-00142, MEDIANTE FACTURAS INDICADAS EN ANEXO</t>
  </si>
  <si>
    <t>2975</t>
  </si>
  <si>
    <t>COMERCIAL DANIEL LUCIANO PAREDES, SRL</t>
  </si>
  <si>
    <t>PAGO POR MANTENIMIENTO DEL VEHICULO PLACA EA01351 DE LA FLOTILLA VEHICULAR DE ESTE MINISTERIO,PROCESO CULTURA-DAF-CD-2024-0059, ORDEN 2024-00141, SEGUN ANEXOS.</t>
  </si>
  <si>
    <t>2977</t>
  </si>
  <si>
    <t>SERVICIO DE BOTE DE ESCOMBROS DEL CENTRO NACIONAL DE ARTESANIA (CENADARTE), MEDIANTE FACTURA B1500000520, PROCESO CULTURA-UC-CD-2024-0017, ORDEN CULTURA-2024-00005, SEGUN SNEXOS</t>
  </si>
  <si>
    <t>DESDE EL 01 AL 31 DE JULIO 2024</t>
  </si>
  <si>
    <t>En RD$1,311,216,733.93</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</si>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</sst>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8">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2" fillId="4" borderId="12" xfId="0" applyFont="1" applyFill="1" applyBorder="1" applyAlignment="1">
      <alignment horizontal="center"/>
    </xf>
    <xf numFmtId="0" fontId="0" fillId="5" borderId="0" xfId="0"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40" fontId="0" fillId="0" borderId="0" xfId="0" applyNumberFormat="1" applyAlignment="1">
      <alignment vertical="center"/>
    </xf>
    <xf numFmtId="0" fontId="6" fillId="0" borderId="0" xfId="0" applyFont="1" applyAlignment="1">
      <alignment horizontal="left" vertical="center"/>
    </xf>
    <xf numFmtId="4" fontId="0" fillId="5" borderId="0" xfId="0" applyNumberFormat="1" applyFill="1"/>
    <xf numFmtId="0" fontId="2" fillId="4" borderId="12" xfId="0" applyFont="1" applyFill="1" applyBorder="1" applyAlignment="1">
      <alignment horizontal="right"/>
    </xf>
    <xf numFmtId="39" fontId="17" fillId="4" borderId="12" xfId="0" applyNumberFormat="1" applyFont="1" applyFill="1" applyBorder="1" applyAlignment="1">
      <alignment horizontal="center"/>
    </xf>
    <xf numFmtId="39" fontId="17" fillId="6" borderId="12" xfId="0" applyNumberFormat="1" applyFont="1" applyFill="1" applyBorder="1"/>
    <xf numFmtId="39" fontId="0" fillId="5" borderId="0" xfId="0" applyNumberFormat="1" applyFill="1"/>
    <xf numFmtId="40" fontId="0" fillId="0" borderId="0" xfId="0" applyNumberFormat="1"/>
    <xf numFmtId="40" fontId="0" fillId="5" borderId="0" xfId="0" applyNumberFormat="1" applyFill="1"/>
    <xf numFmtId="164" fontId="0" fillId="5" borderId="0" xfId="1" applyFont="1" applyFill="1" applyBorder="1"/>
    <xf numFmtId="0" fontId="0" fillId="0" borderId="12" xfId="0" applyBorder="1" applyAlignment="1">
      <alignment horizontal="left" wrapText="1"/>
    </xf>
    <xf numFmtId="0" fontId="0" fillId="0" borderId="12" xfId="0" applyBorder="1" applyAlignment="1">
      <alignment horizontal="left"/>
    </xf>
    <xf numFmtId="49" fontId="0" fillId="0" borderId="12" xfId="0" applyNumberFormat="1" applyBorder="1"/>
    <xf numFmtId="49" fontId="0" fillId="0" borderId="12" xfId="0" applyNumberFormat="1" applyBorder="1" applyAlignment="1">
      <alignment horizontal="right"/>
    </xf>
    <xf numFmtId="40" fontId="0" fillId="0" borderId="12" xfId="0" applyNumberFormat="1" applyBorder="1"/>
    <xf numFmtId="40" fontId="15" fillId="0" borderId="0" xfId="0" applyNumberFormat="1" applyFont="1" applyAlignment="1">
      <alignment vertical="center"/>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7" fillId="6" borderId="13" xfId="0" applyFont="1" applyFill="1" applyBorder="1" applyAlignment="1">
      <alignment horizontal="center"/>
    </xf>
    <xf numFmtId="0" fontId="17" fillId="6" borderId="14" xfId="0" applyFont="1" applyFill="1" applyBorder="1" applyAlignment="1">
      <alignment horizontal="center"/>
    </xf>
    <xf numFmtId="0" fontId="17" fillId="6" borderId="15" xfId="0" applyFont="1" applyFill="1" applyBorder="1" applyAlignment="1">
      <alignment horizontal="center"/>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190250</xdr:colOff>
      <xdr:row>0</xdr:row>
      <xdr:rowOff>139630</xdr:rowOff>
    </xdr:from>
    <xdr:to>
      <xdr:col>6</xdr:col>
      <xdr:colOff>334862</xdr:colOff>
      <xdr:row>2</xdr:row>
      <xdr:rowOff>50912</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205654" y="139630"/>
          <a:ext cx="906612" cy="5707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139066</xdr:colOff>
      <xdr:row>0</xdr:row>
      <xdr:rowOff>160020</xdr:rowOff>
    </xdr:from>
    <xdr:to>
      <xdr:col>3</xdr:col>
      <xdr:colOff>1687830</xdr:colOff>
      <xdr:row>6</xdr:row>
      <xdr:rowOff>64771</xdr:rowOff>
    </xdr:to>
    <xdr:pic>
      <xdr:nvPicPr>
        <xdr:cNvPr id="3" name="Imagen 1" descr="cid:image001.png@01D68046.1C736940">
          <a:extLst>
            <a:ext uri="{FF2B5EF4-FFF2-40B4-BE49-F238E27FC236}">
              <a16:creationId xmlns:a16="http://schemas.microsoft.com/office/drawing/2014/main" id="{C64B15EA-F0F8-448E-9A65-F9900F0978E0}"/>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710816" y="160020"/>
          <a:ext cx="1548764" cy="876301"/>
        </a:xfrm>
        <a:prstGeom prst="rect">
          <a:avLst/>
        </a:prstGeom>
        <a:noFill/>
        <a:ln>
          <a:noFill/>
        </a:ln>
      </xdr:spPr>
    </xdr:pic>
    <xdr:clientData/>
  </xdr:twoCellAnchor>
  <xdr:twoCellAnchor editAs="oneCell">
    <xdr:from>
      <xdr:col>0</xdr:col>
      <xdr:colOff>579120</xdr:colOff>
      <xdr:row>124</xdr:row>
      <xdr:rowOff>154304</xdr:rowOff>
    </xdr:from>
    <xdr:to>
      <xdr:col>4</xdr:col>
      <xdr:colOff>607730</xdr:colOff>
      <xdr:row>130</xdr:row>
      <xdr:rowOff>116203</xdr:rowOff>
    </xdr:to>
    <xdr:pic>
      <xdr:nvPicPr>
        <xdr:cNvPr id="4" name="Picture 3">
          <a:extLst>
            <a:ext uri="{FF2B5EF4-FFF2-40B4-BE49-F238E27FC236}">
              <a16:creationId xmlns:a16="http://schemas.microsoft.com/office/drawing/2014/main" id="{757B7128-82A1-43F3-A558-29FABAA804F9}"/>
            </a:ext>
          </a:extLst>
        </xdr:cNvPr>
        <xdr:cNvPicPr>
          <a:picLocks noChangeAspect="1"/>
        </xdr:cNvPicPr>
      </xdr:nvPicPr>
      <xdr:blipFill rotWithShape="1">
        <a:blip xmlns:r="http://schemas.openxmlformats.org/officeDocument/2006/relationships" r:embed="rId3"/>
        <a:srcRect l="6706" t="47577" r="56676" b="36409"/>
        <a:stretch/>
      </xdr:blipFill>
      <xdr:spPr>
        <a:xfrm>
          <a:off x="579120" y="62314454"/>
          <a:ext cx="7162835" cy="9905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zoomScale="130" zoomScaleNormal="130" workbookViewId="0">
      <selection activeCell="A4" sqref="A4:P4"/>
    </sheetView>
  </sheetViews>
  <sheetFormatPr baseColWidth="10" defaultColWidth="13.33203125" defaultRowHeight="12.75" x14ac:dyDescent="0.2"/>
  <cols>
    <col min="1" max="1" width="50.1640625" style="1" customWidth="1"/>
    <col min="2" max="2" width="15" style="1" bestFit="1" customWidth="1"/>
    <col min="3" max="3" width="14.33203125" style="1" customWidth="1"/>
    <col min="4" max="4" width="12.83203125" style="1" bestFit="1" customWidth="1"/>
    <col min="5" max="5" width="13" style="1" bestFit="1" customWidth="1"/>
    <col min="6" max="6" width="13.33203125" style="1" bestFit="1" customWidth="1"/>
    <col min="7" max="7" width="13" style="1" bestFit="1" customWidth="1"/>
    <col min="8" max="9" width="13.5" style="1" bestFit="1" customWidth="1"/>
    <col min="10" max="10" width="13.1640625" style="1" bestFit="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2.5" style="1" customWidth="1"/>
    <col min="17" max="16384" width="13.33203125" style="1"/>
  </cols>
  <sheetData>
    <row r="1" spans="1:17" ht="39" customHeight="1" x14ac:dyDescent="0.2">
      <c r="A1" s="38"/>
      <c r="B1" s="38"/>
      <c r="C1" s="38"/>
      <c r="D1" s="38"/>
      <c r="E1" s="38"/>
      <c r="F1" s="38"/>
      <c r="G1" s="38"/>
      <c r="H1" s="38"/>
      <c r="I1" s="38"/>
      <c r="J1" s="38"/>
      <c r="K1" s="38"/>
      <c r="L1" s="38"/>
      <c r="M1" s="38"/>
      <c r="N1" s="38"/>
      <c r="O1" s="38"/>
      <c r="P1" s="38"/>
    </row>
    <row r="2" spans="1:17" x14ac:dyDescent="0.2">
      <c r="A2" s="38"/>
      <c r="B2" s="38"/>
      <c r="C2" s="38"/>
      <c r="D2" s="38"/>
      <c r="E2" s="38"/>
      <c r="F2" s="38"/>
      <c r="G2" s="38"/>
      <c r="H2" s="38"/>
      <c r="I2" s="38"/>
      <c r="J2" s="38"/>
      <c r="K2" s="38"/>
      <c r="L2" s="38"/>
      <c r="M2" s="38"/>
      <c r="N2" s="38"/>
      <c r="O2" s="38"/>
      <c r="P2" s="38"/>
    </row>
    <row r="3" spans="1:17" ht="20.45" customHeight="1" x14ac:dyDescent="0.2">
      <c r="A3" s="59" t="s">
        <v>0</v>
      </c>
      <c r="B3" s="60"/>
      <c r="C3" s="60"/>
      <c r="D3" s="60"/>
      <c r="E3" s="60"/>
      <c r="F3" s="60"/>
      <c r="G3" s="60"/>
      <c r="H3" s="60"/>
      <c r="I3" s="60"/>
      <c r="J3" s="60"/>
      <c r="K3" s="60"/>
      <c r="L3" s="60"/>
      <c r="M3" s="60"/>
      <c r="N3" s="60"/>
      <c r="O3" s="60"/>
      <c r="P3" s="60"/>
    </row>
    <row r="4" spans="1:17" ht="13.15" customHeight="1" x14ac:dyDescent="0.2">
      <c r="A4" s="57" t="s">
        <v>1</v>
      </c>
      <c r="B4" s="58"/>
      <c r="C4" s="58"/>
      <c r="D4" s="58"/>
      <c r="E4" s="58"/>
      <c r="F4" s="58"/>
      <c r="G4" s="58"/>
      <c r="H4" s="58"/>
      <c r="I4" s="58"/>
      <c r="J4" s="58"/>
      <c r="K4" s="58"/>
      <c r="L4" s="58"/>
      <c r="M4" s="58"/>
      <c r="N4" s="58"/>
      <c r="O4" s="58"/>
      <c r="P4" s="58"/>
    </row>
    <row r="5" spans="1:17" ht="13.15" customHeight="1" x14ac:dyDescent="0.2">
      <c r="A5" s="61" t="s">
        <v>121</v>
      </c>
      <c r="B5" s="62"/>
      <c r="C5" s="62"/>
      <c r="D5" s="62"/>
      <c r="E5" s="62"/>
      <c r="F5" s="62"/>
      <c r="G5" s="62"/>
      <c r="H5" s="62"/>
      <c r="I5" s="62"/>
      <c r="J5" s="62"/>
      <c r="K5" s="62"/>
      <c r="L5" s="62"/>
      <c r="M5" s="62"/>
      <c r="N5" s="62"/>
      <c r="O5" s="62"/>
      <c r="P5" s="62"/>
    </row>
    <row r="6" spans="1:17" ht="15.75" customHeight="1" x14ac:dyDescent="0.2">
      <c r="A6" s="57" t="s">
        <v>2</v>
      </c>
      <c r="B6" s="58"/>
      <c r="C6" s="58"/>
      <c r="D6" s="58"/>
      <c r="E6" s="58"/>
      <c r="F6" s="58"/>
      <c r="G6" s="58"/>
      <c r="H6" s="58"/>
      <c r="I6" s="58"/>
      <c r="J6" s="58"/>
      <c r="K6" s="58"/>
      <c r="L6" s="58"/>
      <c r="M6" s="58"/>
      <c r="N6" s="58"/>
      <c r="O6" s="58"/>
      <c r="P6" s="58"/>
    </row>
    <row r="7" spans="1:17" ht="15.75" customHeight="1" x14ac:dyDescent="0.2">
      <c r="A7" s="60" t="s">
        <v>423</v>
      </c>
      <c r="B7" s="60"/>
      <c r="C7" s="60"/>
      <c r="D7" s="60"/>
      <c r="E7" s="60"/>
      <c r="F7" s="60"/>
      <c r="G7" s="60"/>
      <c r="H7" s="60"/>
      <c r="I7" s="60"/>
      <c r="J7" s="60"/>
      <c r="K7" s="60"/>
      <c r="L7" s="60"/>
      <c r="M7" s="60"/>
      <c r="N7" s="60"/>
      <c r="O7" s="60"/>
      <c r="P7" s="60"/>
    </row>
    <row r="8" spans="1:17" ht="15.75" x14ac:dyDescent="0.2">
      <c r="A8" s="57" t="s">
        <v>97</v>
      </c>
      <c r="B8" s="58"/>
      <c r="C8" s="58"/>
      <c r="D8" s="58"/>
      <c r="E8" s="58"/>
      <c r="F8" s="58"/>
      <c r="G8" s="58"/>
      <c r="H8" s="58"/>
      <c r="I8" s="58"/>
      <c r="J8" s="58"/>
      <c r="K8" s="58"/>
      <c r="L8" s="58"/>
      <c r="M8" s="58"/>
      <c r="N8" s="58"/>
      <c r="O8" s="58"/>
      <c r="P8" s="58"/>
    </row>
    <row r="9" spans="1:17" ht="25.5" customHeight="1" x14ac:dyDescent="0.2">
      <c r="A9" s="66" t="s">
        <v>3</v>
      </c>
      <c r="B9" s="67" t="s">
        <v>4</v>
      </c>
      <c r="C9" s="67" t="s">
        <v>5</v>
      </c>
      <c r="D9" s="69" t="s">
        <v>6</v>
      </c>
      <c r="E9" s="70"/>
      <c r="F9" s="70"/>
      <c r="G9" s="70"/>
      <c r="H9" s="70"/>
      <c r="I9" s="70"/>
      <c r="J9" s="70"/>
      <c r="K9" s="70"/>
      <c r="L9" s="70"/>
      <c r="M9" s="70"/>
      <c r="N9" s="70"/>
      <c r="O9" s="70"/>
      <c r="P9" s="71"/>
    </row>
    <row r="10" spans="1:17" x14ac:dyDescent="0.2">
      <c r="A10" s="66"/>
      <c r="B10" s="68"/>
      <c r="C10" s="68"/>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6"/>
      <c r="C11" s="26"/>
      <c r="D11" s="26"/>
      <c r="E11" s="26"/>
      <c r="F11" s="26"/>
      <c r="G11" s="26"/>
      <c r="H11" s="26"/>
      <c r="I11" s="26"/>
      <c r="J11" s="26"/>
      <c r="K11" s="26"/>
      <c r="L11" s="26"/>
      <c r="M11" s="26"/>
      <c r="N11" s="26"/>
      <c r="O11" s="26"/>
      <c r="P11" s="26"/>
    </row>
    <row r="12" spans="1:17" x14ac:dyDescent="0.2">
      <c r="A12" s="5" t="s">
        <v>21</v>
      </c>
      <c r="B12" s="28">
        <f t="shared" ref="B12:C12" si="0">B13+B14+B17+B15+B16</f>
        <v>1046867836</v>
      </c>
      <c r="C12" s="28">
        <f t="shared" si="0"/>
        <v>1044717749</v>
      </c>
      <c r="D12" s="28">
        <f t="shared" ref="D12:N12" si="1">D13+D14+D17+D15+D16</f>
        <v>62333043.719999999</v>
      </c>
      <c r="E12" s="28">
        <f t="shared" si="1"/>
        <v>61419223.18</v>
      </c>
      <c r="F12" s="28">
        <f t="shared" si="1"/>
        <v>62260839.68</v>
      </c>
      <c r="G12" s="28">
        <f t="shared" si="1"/>
        <v>64578770.449999996</v>
      </c>
      <c r="H12" s="28">
        <f t="shared" si="1"/>
        <v>109279669.81</v>
      </c>
      <c r="I12" s="28">
        <f t="shared" si="1"/>
        <v>64589261.359999999</v>
      </c>
      <c r="J12" s="28">
        <f t="shared" si="1"/>
        <v>73548050.459999993</v>
      </c>
      <c r="K12" s="28">
        <f t="shared" si="1"/>
        <v>0</v>
      </c>
      <c r="L12" s="28">
        <f t="shared" si="1"/>
        <v>0</v>
      </c>
      <c r="M12" s="28">
        <f t="shared" si="1"/>
        <v>0</v>
      </c>
      <c r="N12" s="28">
        <f t="shared" si="1"/>
        <v>0</v>
      </c>
      <c r="O12" s="28">
        <f t="shared" ref="O12" si="2">O13+O14+O17+O15+O16</f>
        <v>0</v>
      </c>
      <c r="P12" s="28">
        <f>P13+P14+P17+P15+P16</f>
        <v>498008858.65999997</v>
      </c>
    </row>
    <row r="13" spans="1:17" x14ac:dyDescent="0.2">
      <c r="A13" s="7" t="s">
        <v>22</v>
      </c>
      <c r="B13" s="30">
        <v>674668105</v>
      </c>
      <c r="C13" s="30">
        <v>719716657</v>
      </c>
      <c r="D13" s="30">
        <v>52355946.780000001</v>
      </c>
      <c r="E13" s="30">
        <v>51228787.530000001</v>
      </c>
      <c r="F13" s="30">
        <v>52081845.869999997</v>
      </c>
      <c r="G13" s="30">
        <v>54151436.659999996</v>
      </c>
      <c r="H13" s="30">
        <v>54107389.949999996</v>
      </c>
      <c r="I13" s="30">
        <v>54006277.990000002</v>
      </c>
      <c r="J13" s="30">
        <v>55550129.5</v>
      </c>
      <c r="K13" s="30">
        <v>0</v>
      </c>
      <c r="L13" s="30">
        <v>0</v>
      </c>
      <c r="M13" s="30">
        <v>0</v>
      </c>
      <c r="N13" s="30">
        <v>0</v>
      </c>
      <c r="O13" s="30">
        <v>0</v>
      </c>
      <c r="P13" s="30">
        <f>D13+E13+F13+G13+H13+I13+J13+K13+L13+M13+N13+O13</f>
        <v>373481814.27999997</v>
      </c>
    </row>
    <row r="14" spans="1:17" x14ac:dyDescent="0.2">
      <c r="A14" s="7" t="s">
        <v>23</v>
      </c>
      <c r="B14" s="30">
        <v>278368000</v>
      </c>
      <c r="C14" s="30">
        <v>225868716</v>
      </c>
      <c r="D14" s="30">
        <v>2289000</v>
      </c>
      <c r="E14" s="30">
        <v>2547538</v>
      </c>
      <c r="F14" s="30">
        <v>2334000</v>
      </c>
      <c r="G14" s="30">
        <v>2383910</v>
      </c>
      <c r="H14" s="30">
        <v>47060782.160000004</v>
      </c>
      <c r="I14" s="30">
        <v>2448041</v>
      </c>
      <c r="J14" s="30">
        <v>9693503.0700000003</v>
      </c>
      <c r="K14" s="30">
        <v>0</v>
      </c>
      <c r="L14" s="30">
        <v>0</v>
      </c>
      <c r="M14" s="30">
        <v>0</v>
      </c>
      <c r="N14" s="30">
        <v>0</v>
      </c>
      <c r="O14" s="30">
        <v>0</v>
      </c>
      <c r="P14" s="30">
        <f t="shared" ref="P14:P37" si="3">D14+E14+F14+G14+H14+I14+J14+K14+L14+M14+N14+O14</f>
        <v>68756774.230000004</v>
      </c>
    </row>
    <row r="15" spans="1:17" x14ac:dyDescent="0.2">
      <c r="A15" s="9" t="s">
        <v>24</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25</v>
      </c>
      <c r="B16" s="30">
        <v>0</v>
      </c>
      <c r="C16" s="30">
        <v>0</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26</v>
      </c>
      <c r="B17" s="30">
        <v>93831731</v>
      </c>
      <c r="C17" s="30">
        <v>99132376</v>
      </c>
      <c r="D17" s="30">
        <v>7688096.9400000004</v>
      </c>
      <c r="E17" s="30">
        <v>7642897.6499999985</v>
      </c>
      <c r="F17" s="30">
        <v>7844993.8100000005</v>
      </c>
      <c r="G17" s="30">
        <v>8043423.79</v>
      </c>
      <c r="H17" s="30">
        <v>8111497.7000000011</v>
      </c>
      <c r="I17" s="30">
        <v>8134942.370000001</v>
      </c>
      <c r="J17" s="30">
        <v>8304417.8899999997</v>
      </c>
      <c r="K17" s="30">
        <v>0</v>
      </c>
      <c r="L17" s="30">
        <v>0</v>
      </c>
      <c r="M17" s="30">
        <v>0</v>
      </c>
      <c r="N17" s="30">
        <v>0</v>
      </c>
      <c r="O17" s="30">
        <v>0</v>
      </c>
      <c r="P17" s="30">
        <f t="shared" si="3"/>
        <v>55770270.150000006</v>
      </c>
    </row>
    <row r="18" spans="1:16" x14ac:dyDescent="0.2">
      <c r="A18" s="5" t="s">
        <v>27</v>
      </c>
      <c r="B18" s="28">
        <f t="shared" ref="B18:C18" si="4">B19+B20+B21+B22+B23+B24+B25+B26+B27</f>
        <v>405782114</v>
      </c>
      <c r="C18" s="28">
        <f t="shared" si="4"/>
        <v>445270830</v>
      </c>
      <c r="D18" s="28">
        <f t="shared" ref="D18:N18" si="5">D19+D20+D21+D22+D23+D24+D25+D26+D27</f>
        <v>9439182.1000000015</v>
      </c>
      <c r="E18" s="28">
        <f t="shared" si="5"/>
        <v>8937219.1199999992</v>
      </c>
      <c r="F18" s="28">
        <f t="shared" si="5"/>
        <v>37009327.289999999</v>
      </c>
      <c r="G18" s="28">
        <f t="shared" si="5"/>
        <v>17164209.040000003</v>
      </c>
      <c r="H18" s="28">
        <f t="shared" si="5"/>
        <v>36679242.019999996</v>
      </c>
      <c r="I18" s="28">
        <f t="shared" si="5"/>
        <v>9348342.1799999997</v>
      </c>
      <c r="J18" s="28">
        <f t="shared" si="5"/>
        <v>14741612.98</v>
      </c>
      <c r="K18" s="28">
        <f t="shared" si="5"/>
        <v>0</v>
      </c>
      <c r="L18" s="28">
        <f t="shared" si="5"/>
        <v>0</v>
      </c>
      <c r="M18" s="28">
        <f t="shared" si="5"/>
        <v>0</v>
      </c>
      <c r="N18" s="28">
        <f t="shared" si="5"/>
        <v>0</v>
      </c>
      <c r="O18" s="28">
        <f t="shared" ref="O18:P18" si="6">O19+O20+O21+O22+O23+O24+O25+O26+O27</f>
        <v>0</v>
      </c>
      <c r="P18" s="28">
        <f t="shared" si="6"/>
        <v>133319134.72999999</v>
      </c>
    </row>
    <row r="19" spans="1:16" x14ac:dyDescent="0.2">
      <c r="A19" s="7" t="s">
        <v>28</v>
      </c>
      <c r="B19" s="30">
        <v>101406732</v>
      </c>
      <c r="C19" s="30">
        <v>97256732</v>
      </c>
      <c r="D19" s="30">
        <v>6782913.7700000014</v>
      </c>
      <c r="E19" s="30">
        <v>6700942.3899999997</v>
      </c>
      <c r="F19" s="30">
        <v>6552926.1800000006</v>
      </c>
      <c r="G19" s="30">
        <v>6994754.5899999999</v>
      </c>
      <c r="H19" s="30">
        <v>7917031.9900000012</v>
      </c>
      <c r="I19" s="30">
        <v>7866563.2199999997</v>
      </c>
      <c r="J19" s="30">
        <v>8031476.2800000012</v>
      </c>
      <c r="K19" s="30">
        <v>0</v>
      </c>
      <c r="L19" s="30">
        <v>0</v>
      </c>
      <c r="M19" s="30">
        <v>0</v>
      </c>
      <c r="N19" s="30">
        <v>0</v>
      </c>
      <c r="O19" s="30">
        <v>0</v>
      </c>
      <c r="P19" s="30">
        <f t="shared" si="3"/>
        <v>50846608.420000002</v>
      </c>
    </row>
    <row r="20" spans="1:16" x14ac:dyDescent="0.2">
      <c r="A20" s="9" t="s">
        <v>29</v>
      </c>
      <c r="B20" s="30">
        <v>19000000</v>
      </c>
      <c r="C20" s="30">
        <v>21518511</v>
      </c>
      <c r="D20" s="30">
        <v>0</v>
      </c>
      <c r="E20" s="30">
        <v>0</v>
      </c>
      <c r="F20" s="30">
        <v>1742215.03</v>
      </c>
      <c r="G20" s="30">
        <v>1964830.8800000001</v>
      </c>
      <c r="H20" s="30">
        <v>1326559.55</v>
      </c>
      <c r="I20" s="30">
        <v>3186</v>
      </c>
      <c r="J20" s="30">
        <v>111368.4</v>
      </c>
      <c r="K20" s="30">
        <v>0</v>
      </c>
      <c r="L20" s="30">
        <v>0</v>
      </c>
      <c r="M20" s="30">
        <v>0</v>
      </c>
      <c r="N20" s="30">
        <v>0</v>
      </c>
      <c r="O20" s="30">
        <v>0</v>
      </c>
      <c r="P20" s="30">
        <f t="shared" si="3"/>
        <v>5148159.8600000003</v>
      </c>
    </row>
    <row r="21" spans="1:16" x14ac:dyDescent="0.2">
      <c r="A21" s="7" t="s">
        <v>30</v>
      </c>
      <c r="B21" s="30">
        <v>17100000</v>
      </c>
      <c r="C21" s="30">
        <v>17100000</v>
      </c>
      <c r="D21" s="30">
        <v>0</v>
      </c>
      <c r="E21" s="30">
        <v>100300</v>
      </c>
      <c r="F21" s="30">
        <v>18600</v>
      </c>
      <c r="G21" s="30">
        <v>103300</v>
      </c>
      <c r="H21" s="30">
        <v>6844835</v>
      </c>
      <c r="I21" s="30">
        <v>6557.5</v>
      </c>
      <c r="J21" s="30">
        <v>176412.5</v>
      </c>
      <c r="K21" s="30">
        <v>0</v>
      </c>
      <c r="L21" s="30">
        <v>0</v>
      </c>
      <c r="M21" s="30">
        <v>0</v>
      </c>
      <c r="N21" s="30">
        <v>0</v>
      </c>
      <c r="O21" s="30">
        <v>0</v>
      </c>
      <c r="P21" s="30">
        <f t="shared" si="3"/>
        <v>7250005</v>
      </c>
    </row>
    <row r="22" spans="1:16" x14ac:dyDescent="0.2">
      <c r="A22" s="7" t="s">
        <v>31</v>
      </c>
      <c r="B22" s="30">
        <v>1680000</v>
      </c>
      <c r="C22" s="30">
        <v>1080000</v>
      </c>
      <c r="D22" s="30">
        <v>0</v>
      </c>
      <c r="E22" s="30">
        <v>0</v>
      </c>
      <c r="F22" s="30">
        <v>0</v>
      </c>
      <c r="G22" s="30">
        <v>0</v>
      </c>
      <c r="H22" s="30">
        <v>30000</v>
      </c>
      <c r="I22" s="30">
        <v>0</v>
      </c>
      <c r="J22" s="30">
        <v>172882.8</v>
      </c>
      <c r="K22" s="30">
        <v>0</v>
      </c>
      <c r="L22" s="30">
        <v>0</v>
      </c>
      <c r="M22" s="30">
        <v>0</v>
      </c>
      <c r="N22" s="30">
        <v>0</v>
      </c>
      <c r="O22" s="30">
        <v>0</v>
      </c>
      <c r="P22" s="30">
        <f t="shared" si="3"/>
        <v>202882.8</v>
      </c>
    </row>
    <row r="23" spans="1:16" x14ac:dyDescent="0.2">
      <c r="A23" s="7" t="s">
        <v>32</v>
      </c>
      <c r="B23" s="30">
        <v>21540000</v>
      </c>
      <c r="C23" s="30">
        <v>22531967</v>
      </c>
      <c r="D23" s="30">
        <v>0</v>
      </c>
      <c r="E23" s="30">
        <v>0</v>
      </c>
      <c r="F23" s="30">
        <v>1036773.37</v>
      </c>
      <c r="G23" s="30">
        <v>59477.9</v>
      </c>
      <c r="H23" s="30">
        <v>474666.53</v>
      </c>
      <c r="I23" s="30">
        <v>265292.32</v>
      </c>
      <c r="J23" s="30">
        <v>483651.11</v>
      </c>
      <c r="K23" s="30">
        <v>0</v>
      </c>
      <c r="L23" s="30">
        <v>0</v>
      </c>
      <c r="M23" s="30">
        <v>0</v>
      </c>
      <c r="N23" s="30">
        <v>0</v>
      </c>
      <c r="O23" s="30">
        <v>0</v>
      </c>
      <c r="P23" s="30">
        <f t="shared" si="3"/>
        <v>2319861.23</v>
      </c>
    </row>
    <row r="24" spans="1:16" x14ac:dyDescent="0.2">
      <c r="A24" s="7" t="s">
        <v>33</v>
      </c>
      <c r="B24" s="30">
        <v>12251000</v>
      </c>
      <c r="C24" s="30">
        <v>12251000</v>
      </c>
      <c r="D24" s="30">
        <v>787589.94</v>
      </c>
      <c r="E24" s="30">
        <v>0</v>
      </c>
      <c r="F24" s="30">
        <v>1587375.81</v>
      </c>
      <c r="G24" s="30">
        <v>802916.35</v>
      </c>
      <c r="H24" s="30">
        <v>839314.88</v>
      </c>
      <c r="I24" s="30">
        <v>843942.94</v>
      </c>
      <c r="J24" s="30">
        <v>2246514.62</v>
      </c>
      <c r="K24" s="30">
        <v>0</v>
      </c>
      <c r="L24" s="30">
        <v>0</v>
      </c>
      <c r="M24" s="30">
        <v>0</v>
      </c>
      <c r="N24" s="30">
        <v>0</v>
      </c>
      <c r="O24" s="30">
        <v>0</v>
      </c>
      <c r="P24" s="30">
        <f t="shared" si="3"/>
        <v>7107654.54</v>
      </c>
    </row>
    <row r="25" spans="1:16" ht="16.149999999999999" customHeight="1" x14ac:dyDescent="0.2">
      <c r="A25" s="9" t="s">
        <v>34</v>
      </c>
      <c r="B25" s="30">
        <v>76695138</v>
      </c>
      <c r="C25" s="30">
        <v>96783094</v>
      </c>
      <c r="D25" s="30">
        <v>0</v>
      </c>
      <c r="E25" s="30">
        <v>399378.62</v>
      </c>
      <c r="F25" s="30">
        <v>4528711.01</v>
      </c>
      <c r="G25" s="30">
        <v>3339129.4</v>
      </c>
      <c r="H25" s="30">
        <v>1332617.72</v>
      </c>
      <c r="I25" s="30">
        <v>216990.2</v>
      </c>
      <c r="J25" s="30">
        <v>483165.83999999997</v>
      </c>
      <c r="K25" s="30">
        <v>0</v>
      </c>
      <c r="L25" s="30">
        <v>0</v>
      </c>
      <c r="M25" s="30">
        <v>0</v>
      </c>
      <c r="N25" s="30">
        <v>0</v>
      </c>
      <c r="O25" s="30">
        <v>0</v>
      </c>
      <c r="P25" s="30">
        <f t="shared" si="3"/>
        <v>10299992.789999999</v>
      </c>
    </row>
    <row r="26" spans="1:16" x14ac:dyDescent="0.2">
      <c r="A26" s="9" t="s">
        <v>35</v>
      </c>
      <c r="B26" s="30">
        <v>129790000</v>
      </c>
      <c r="C26" s="30">
        <v>133818227</v>
      </c>
      <c r="D26" s="30">
        <v>0</v>
      </c>
      <c r="E26" s="30">
        <v>37566</v>
      </c>
      <c r="F26" s="30">
        <v>17422405</v>
      </c>
      <c r="G26" s="30">
        <v>1376477.48</v>
      </c>
      <c r="H26" s="30">
        <v>13375782</v>
      </c>
      <c r="I26" s="30">
        <v>31350</v>
      </c>
      <c r="J26" s="30">
        <v>222157.7</v>
      </c>
      <c r="K26" s="30">
        <v>0</v>
      </c>
      <c r="L26" s="30">
        <v>0</v>
      </c>
      <c r="M26" s="30">
        <v>0</v>
      </c>
      <c r="N26" s="30">
        <v>0</v>
      </c>
      <c r="O26" s="30">
        <v>0</v>
      </c>
      <c r="P26" s="30">
        <f t="shared" si="3"/>
        <v>32465738.18</v>
      </c>
    </row>
    <row r="27" spans="1:16" x14ac:dyDescent="0.2">
      <c r="A27" s="9" t="s">
        <v>36</v>
      </c>
      <c r="B27" s="30">
        <v>26319244</v>
      </c>
      <c r="C27" s="30">
        <v>42931299</v>
      </c>
      <c r="D27" s="30">
        <v>1868678.39</v>
      </c>
      <c r="E27" s="30">
        <v>1699032.11</v>
      </c>
      <c r="F27" s="30">
        <v>4120320.89</v>
      </c>
      <c r="G27" s="30">
        <v>2523322.44</v>
      </c>
      <c r="H27" s="30">
        <v>4538434.3499999996</v>
      </c>
      <c r="I27" s="30">
        <v>114460</v>
      </c>
      <c r="J27" s="30">
        <v>2813983.73</v>
      </c>
      <c r="K27" s="30">
        <v>0</v>
      </c>
      <c r="L27" s="30">
        <v>0</v>
      </c>
      <c r="M27" s="30">
        <v>0</v>
      </c>
      <c r="N27" s="30">
        <v>0</v>
      </c>
      <c r="O27" s="30">
        <v>0</v>
      </c>
      <c r="P27" s="30">
        <f t="shared" si="3"/>
        <v>17678231.91</v>
      </c>
    </row>
    <row r="28" spans="1:16" x14ac:dyDescent="0.2">
      <c r="A28" s="5" t="s">
        <v>37</v>
      </c>
      <c r="B28" s="28">
        <f t="shared" ref="B28:C28" si="7">B37+B35+B34+B33+B32+B31+B30+B29+B36</f>
        <v>42040000</v>
      </c>
      <c r="C28" s="28">
        <f t="shared" si="7"/>
        <v>41864337</v>
      </c>
      <c r="D28" s="28">
        <f t="shared" ref="D28:N28" si="8">D37+D35+D34+D33+D32+D31+D30+D29+D36</f>
        <v>168560.99</v>
      </c>
      <c r="E28" s="28">
        <f t="shared" si="8"/>
        <v>2144960.7599999998</v>
      </c>
      <c r="F28" s="28">
        <f t="shared" si="8"/>
        <v>793200.01000000013</v>
      </c>
      <c r="G28" s="28">
        <f t="shared" si="8"/>
        <v>2329738.04</v>
      </c>
      <c r="H28" s="28">
        <f t="shared" si="8"/>
        <v>2801135.55</v>
      </c>
      <c r="I28" s="28">
        <f t="shared" si="8"/>
        <v>1895686.2999999998</v>
      </c>
      <c r="J28" s="28">
        <f t="shared" si="8"/>
        <v>3987818.7399999998</v>
      </c>
      <c r="K28" s="28">
        <f t="shared" si="8"/>
        <v>0</v>
      </c>
      <c r="L28" s="28">
        <f t="shared" si="8"/>
        <v>0</v>
      </c>
      <c r="M28" s="28">
        <f t="shared" si="8"/>
        <v>0</v>
      </c>
      <c r="N28" s="28">
        <f t="shared" si="8"/>
        <v>0</v>
      </c>
      <c r="O28" s="28">
        <f t="shared" ref="O28:P28" si="9">O37+O35+O34+O33+O32+O31+O30+O29+O36</f>
        <v>0</v>
      </c>
      <c r="P28" s="28">
        <f t="shared" si="9"/>
        <v>14121100.390000001</v>
      </c>
    </row>
    <row r="29" spans="1:16" ht="10.9" customHeight="1" x14ac:dyDescent="0.2">
      <c r="A29" s="31" t="s">
        <v>38</v>
      </c>
      <c r="B29" s="30">
        <v>2200000</v>
      </c>
      <c r="C29" s="30">
        <v>1610000</v>
      </c>
      <c r="D29" s="30">
        <v>0</v>
      </c>
      <c r="E29" s="30">
        <v>16461</v>
      </c>
      <c r="F29" s="30">
        <v>33936.800000000003</v>
      </c>
      <c r="G29" s="30">
        <v>551532.19999999995</v>
      </c>
      <c r="H29" s="30">
        <v>17947.8</v>
      </c>
      <c r="I29" s="30">
        <v>0</v>
      </c>
      <c r="J29" s="30">
        <v>299942.56</v>
      </c>
      <c r="K29" s="30">
        <v>0</v>
      </c>
      <c r="L29" s="30">
        <v>0</v>
      </c>
      <c r="M29" s="30">
        <v>0</v>
      </c>
      <c r="N29" s="30">
        <v>0</v>
      </c>
      <c r="O29" s="30">
        <v>0</v>
      </c>
      <c r="P29" s="30">
        <f t="shared" si="3"/>
        <v>919820.3600000001</v>
      </c>
    </row>
    <row r="30" spans="1:16" ht="10.9" customHeight="1" x14ac:dyDescent="0.2">
      <c r="A30" s="29" t="s">
        <v>39</v>
      </c>
      <c r="B30" s="30">
        <v>2090000</v>
      </c>
      <c r="C30" s="30">
        <v>1390000</v>
      </c>
      <c r="D30" s="30">
        <v>0</v>
      </c>
      <c r="E30" s="30">
        <v>0</v>
      </c>
      <c r="F30" s="30">
        <v>15930</v>
      </c>
      <c r="G30" s="30">
        <v>168390.72</v>
      </c>
      <c r="H30" s="30">
        <v>53572</v>
      </c>
      <c r="I30" s="30">
        <v>0</v>
      </c>
      <c r="J30" s="30">
        <v>0</v>
      </c>
      <c r="K30" s="30">
        <v>0</v>
      </c>
      <c r="L30" s="30">
        <v>0</v>
      </c>
      <c r="M30" s="30">
        <v>0</v>
      </c>
      <c r="N30" s="30">
        <v>0</v>
      </c>
      <c r="O30" s="30">
        <v>0</v>
      </c>
      <c r="P30" s="30">
        <f t="shared" si="3"/>
        <v>237892.72</v>
      </c>
    </row>
    <row r="31" spans="1:16" ht="10.9" customHeight="1" x14ac:dyDescent="0.2">
      <c r="A31" s="31" t="s">
        <v>40</v>
      </c>
      <c r="B31" s="30">
        <v>4100000</v>
      </c>
      <c r="C31" s="30">
        <v>3979150</v>
      </c>
      <c r="D31" s="30">
        <v>0</v>
      </c>
      <c r="E31" s="30">
        <v>890331.24</v>
      </c>
      <c r="F31" s="30">
        <v>157825</v>
      </c>
      <c r="G31" s="30">
        <v>104430</v>
      </c>
      <c r="H31" s="30">
        <v>300000</v>
      </c>
      <c r="I31" s="30">
        <v>0</v>
      </c>
      <c r="J31" s="30">
        <v>537040.28</v>
      </c>
      <c r="K31" s="30">
        <v>0</v>
      </c>
      <c r="L31" s="30">
        <v>0</v>
      </c>
      <c r="M31" s="30">
        <v>0</v>
      </c>
      <c r="N31" s="30">
        <v>0</v>
      </c>
      <c r="O31" s="30">
        <v>0</v>
      </c>
      <c r="P31" s="30">
        <f t="shared" si="3"/>
        <v>1989626.52</v>
      </c>
    </row>
    <row r="32" spans="1:16" ht="10.9" customHeight="1" x14ac:dyDescent="0.2">
      <c r="A32" s="29" t="s">
        <v>41</v>
      </c>
      <c r="B32" s="30">
        <v>10000</v>
      </c>
      <c r="C32" s="30">
        <v>50000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42</v>
      </c>
      <c r="B33" s="30">
        <v>440000</v>
      </c>
      <c r="C33" s="30">
        <v>840000</v>
      </c>
      <c r="D33" s="30">
        <v>0</v>
      </c>
      <c r="E33" s="30">
        <v>0</v>
      </c>
      <c r="F33" s="30">
        <v>572.16999999999996</v>
      </c>
      <c r="G33" s="30">
        <v>194647.82</v>
      </c>
      <c r="H33" s="30">
        <v>64994.400000000001</v>
      </c>
      <c r="I33" s="30">
        <v>0</v>
      </c>
      <c r="J33" s="30">
        <v>0</v>
      </c>
      <c r="K33" s="30">
        <v>0</v>
      </c>
      <c r="L33" s="30">
        <v>0</v>
      </c>
      <c r="M33" s="30">
        <v>0</v>
      </c>
      <c r="N33" s="30">
        <v>0</v>
      </c>
      <c r="O33" s="30">
        <v>0</v>
      </c>
      <c r="P33" s="30">
        <f t="shared" si="3"/>
        <v>260214.39</v>
      </c>
    </row>
    <row r="34" spans="1:16" ht="10.9" customHeight="1" x14ac:dyDescent="0.2">
      <c r="A34" s="31" t="s">
        <v>43</v>
      </c>
      <c r="B34" s="30">
        <v>550000</v>
      </c>
      <c r="C34" s="30">
        <v>810045</v>
      </c>
      <c r="D34" s="30">
        <v>0</v>
      </c>
      <c r="E34" s="30">
        <v>78569.119999999995</v>
      </c>
      <c r="F34" s="30">
        <v>95158.69</v>
      </c>
      <c r="G34" s="30">
        <v>0</v>
      </c>
      <c r="H34" s="30">
        <v>5566.25</v>
      </c>
      <c r="I34" s="30">
        <v>0</v>
      </c>
      <c r="J34" s="30">
        <v>31480.04</v>
      </c>
      <c r="K34" s="30">
        <v>0</v>
      </c>
      <c r="L34" s="30">
        <v>0</v>
      </c>
      <c r="M34" s="30">
        <v>0</v>
      </c>
      <c r="N34" s="30">
        <v>0</v>
      </c>
      <c r="O34" s="30">
        <v>0</v>
      </c>
      <c r="P34" s="30">
        <f t="shared" si="3"/>
        <v>210774.1</v>
      </c>
    </row>
    <row r="35" spans="1:16" ht="10.9" customHeight="1" x14ac:dyDescent="0.2">
      <c r="A35" s="31" t="s">
        <v>44</v>
      </c>
      <c r="B35" s="30">
        <v>21300000</v>
      </c>
      <c r="C35" s="30">
        <v>22600000</v>
      </c>
      <c r="D35" s="30">
        <v>0</v>
      </c>
      <c r="E35" s="30">
        <v>173155.20000000001</v>
      </c>
      <c r="F35" s="30">
        <v>28846.05</v>
      </c>
      <c r="G35" s="30">
        <v>1125222.5</v>
      </c>
      <c r="H35" s="30">
        <v>1368748.52</v>
      </c>
      <c r="I35" s="30">
        <v>1356314.2</v>
      </c>
      <c r="J35" s="30">
        <v>1297939.42</v>
      </c>
      <c r="K35" s="30">
        <v>0</v>
      </c>
      <c r="L35" s="30">
        <v>0</v>
      </c>
      <c r="M35" s="30">
        <v>0</v>
      </c>
      <c r="N35" s="30">
        <v>0</v>
      </c>
      <c r="O35" s="30">
        <v>0</v>
      </c>
      <c r="P35" s="30">
        <f t="shared" si="3"/>
        <v>5350225.8899999997</v>
      </c>
    </row>
    <row r="36" spans="1:16" ht="10.9" customHeight="1" x14ac:dyDescent="0.2">
      <c r="A36" s="31" t="s">
        <v>45</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46</v>
      </c>
      <c r="B37" s="30">
        <v>11350000</v>
      </c>
      <c r="C37" s="30">
        <v>10585142</v>
      </c>
      <c r="D37" s="30">
        <v>168560.99</v>
      </c>
      <c r="E37" s="30">
        <v>986444.20000000007</v>
      </c>
      <c r="F37" s="30">
        <v>460931.3000000001</v>
      </c>
      <c r="G37" s="30">
        <v>185514.8</v>
      </c>
      <c r="H37" s="30">
        <v>990306.58000000007</v>
      </c>
      <c r="I37" s="30">
        <v>539372.1</v>
      </c>
      <c r="J37" s="30">
        <v>1821416.44</v>
      </c>
      <c r="K37" s="30">
        <v>0</v>
      </c>
      <c r="L37" s="30">
        <v>0</v>
      </c>
      <c r="M37" s="30">
        <v>0</v>
      </c>
      <c r="N37" s="30">
        <v>0</v>
      </c>
      <c r="O37" s="30">
        <v>0</v>
      </c>
      <c r="P37" s="30">
        <f t="shared" si="3"/>
        <v>5152546.41</v>
      </c>
    </row>
    <row r="38" spans="1:16" ht="9.6" customHeight="1" x14ac:dyDescent="0.2">
      <c r="A38" s="27" t="s">
        <v>47</v>
      </c>
      <c r="B38" s="28">
        <f t="shared" ref="B38:C38" si="10">B39+B40+B42+B44+B45+B46+B41+B43</f>
        <v>1148375388</v>
      </c>
      <c r="C38" s="28">
        <f t="shared" si="10"/>
        <v>1156375388</v>
      </c>
      <c r="D38" s="28">
        <f t="shared" ref="D38:N38" si="11">D39+D40+D42+D44+D45+D46+D41+D43</f>
        <v>52278111.359999999</v>
      </c>
      <c r="E38" s="28">
        <f t="shared" si="11"/>
        <v>83819676.159999996</v>
      </c>
      <c r="F38" s="28">
        <f t="shared" si="11"/>
        <v>52559069.240000002</v>
      </c>
      <c r="G38" s="28">
        <f t="shared" si="11"/>
        <v>164661060.56999999</v>
      </c>
      <c r="H38" s="28">
        <f t="shared" si="11"/>
        <v>77478825.560000002</v>
      </c>
      <c r="I38" s="28">
        <f t="shared" si="11"/>
        <v>86376267.170000017</v>
      </c>
      <c r="J38" s="28">
        <f t="shared" si="11"/>
        <v>86226667.129999995</v>
      </c>
      <c r="K38" s="28">
        <f t="shared" si="11"/>
        <v>0</v>
      </c>
      <c r="L38" s="28">
        <f t="shared" si="11"/>
        <v>0</v>
      </c>
      <c r="M38" s="28">
        <f t="shared" si="11"/>
        <v>0</v>
      </c>
      <c r="N38" s="28">
        <f t="shared" si="11"/>
        <v>0</v>
      </c>
      <c r="O38" s="28">
        <f t="shared" ref="O38:P38" si="12">O39+O40+O42+O44+O45+O46+O41+O43</f>
        <v>0</v>
      </c>
      <c r="P38" s="28">
        <f t="shared" si="12"/>
        <v>603399677.19000006</v>
      </c>
    </row>
    <row r="39" spans="1:16" x14ac:dyDescent="0.2">
      <c r="A39" s="31" t="s">
        <v>48</v>
      </c>
      <c r="B39" s="30">
        <v>170621314</v>
      </c>
      <c r="C39" s="30">
        <v>178621314</v>
      </c>
      <c r="D39" s="30">
        <v>0</v>
      </c>
      <c r="E39" s="30">
        <v>13409146.18</v>
      </c>
      <c r="F39" s="30">
        <v>200000</v>
      </c>
      <c r="G39" s="30">
        <v>24032866.550000001</v>
      </c>
      <c r="H39" s="30">
        <v>7503333.2400000002</v>
      </c>
      <c r="I39" s="30">
        <v>16473599.85</v>
      </c>
      <c r="J39" s="30">
        <v>16345999.810000001</v>
      </c>
      <c r="K39" s="30">
        <v>0</v>
      </c>
      <c r="L39" s="30">
        <v>0</v>
      </c>
      <c r="M39" s="30">
        <v>0</v>
      </c>
      <c r="N39" s="30">
        <v>0</v>
      </c>
      <c r="O39" s="30">
        <v>0</v>
      </c>
      <c r="P39" s="30">
        <f t="shared" ref="P39:P75" si="13">D39+E39+F39+G39+H39+I39+J39+K39+L39+M39+N39+O39</f>
        <v>77964945.63000001</v>
      </c>
    </row>
    <row r="40" spans="1:16" ht="16.5" x14ac:dyDescent="0.2">
      <c r="A40" s="31" t="s">
        <v>49</v>
      </c>
      <c r="B40" s="30">
        <v>560856474</v>
      </c>
      <c r="C40" s="30">
        <v>560856474</v>
      </c>
      <c r="D40" s="30">
        <v>38399633.700000003</v>
      </c>
      <c r="E40" s="30">
        <v>38399633.700000003</v>
      </c>
      <c r="F40" s="30">
        <v>2759167</v>
      </c>
      <c r="G40" s="30">
        <v>97352100.400000006</v>
      </c>
      <c r="H40" s="30">
        <v>38399633.700000003</v>
      </c>
      <c r="I40" s="30">
        <v>38399633.700000003</v>
      </c>
      <c r="J40" s="30">
        <v>38399633.700000003</v>
      </c>
      <c r="K40" s="30">
        <v>0</v>
      </c>
      <c r="L40" s="30">
        <v>0</v>
      </c>
      <c r="M40" s="30">
        <v>0</v>
      </c>
      <c r="N40" s="30">
        <v>0</v>
      </c>
      <c r="O40" s="30">
        <v>0</v>
      </c>
      <c r="P40" s="30">
        <f t="shared" si="13"/>
        <v>292109435.89999998</v>
      </c>
    </row>
    <row r="41" spans="1:16" ht="16.5" x14ac:dyDescent="0.2">
      <c r="A41" s="31" t="s">
        <v>50</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51</v>
      </c>
      <c r="B42" s="30">
        <v>169657636</v>
      </c>
      <c r="C42" s="30">
        <v>169657636</v>
      </c>
      <c r="D42" s="30">
        <v>13272260</v>
      </c>
      <c r="E42" s="30">
        <v>13272260</v>
      </c>
      <c r="F42" s="30">
        <v>13272260</v>
      </c>
      <c r="G42" s="30">
        <v>13272260</v>
      </c>
      <c r="H42" s="30">
        <v>13272260</v>
      </c>
      <c r="I42" s="30">
        <v>13272260</v>
      </c>
      <c r="J42" s="30">
        <v>13272260</v>
      </c>
      <c r="K42" s="30">
        <v>0</v>
      </c>
      <c r="L42" s="30">
        <v>0</v>
      </c>
      <c r="M42" s="30">
        <v>0</v>
      </c>
      <c r="N42" s="30">
        <v>0</v>
      </c>
      <c r="O42" s="30">
        <v>0</v>
      </c>
      <c r="P42" s="30">
        <f t="shared" si="13"/>
        <v>92905820</v>
      </c>
    </row>
    <row r="43" spans="1:16" ht="16.5" x14ac:dyDescent="0.2">
      <c r="A43" s="31" t="s">
        <v>52</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53</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54</v>
      </c>
      <c r="B45" s="30">
        <v>11556832</v>
      </c>
      <c r="C45" s="30">
        <v>11556832</v>
      </c>
      <c r="D45" s="30">
        <v>0</v>
      </c>
      <c r="E45" s="30">
        <v>0</v>
      </c>
      <c r="F45" s="30">
        <v>0</v>
      </c>
      <c r="G45" s="30">
        <v>11551060</v>
      </c>
      <c r="H45" s="30">
        <v>0</v>
      </c>
      <c r="I45" s="30">
        <v>0</v>
      </c>
      <c r="J45" s="30">
        <v>0</v>
      </c>
      <c r="K45" s="30">
        <v>0</v>
      </c>
      <c r="L45" s="30">
        <v>0</v>
      </c>
      <c r="M45" s="30">
        <v>0</v>
      </c>
      <c r="N45" s="30">
        <v>0</v>
      </c>
      <c r="O45" s="30">
        <v>0</v>
      </c>
      <c r="P45" s="30">
        <f t="shared" si="13"/>
        <v>11551060</v>
      </c>
    </row>
    <row r="46" spans="1:16" ht="16.5" x14ac:dyDescent="0.2">
      <c r="A46" s="9" t="s">
        <v>55</v>
      </c>
      <c r="B46" s="30">
        <v>235683132</v>
      </c>
      <c r="C46" s="30">
        <v>235683132</v>
      </c>
      <c r="D46" s="30">
        <v>606217.65999999992</v>
      </c>
      <c r="E46" s="30">
        <v>18738636.280000001</v>
      </c>
      <c r="F46" s="30">
        <v>36327642.240000002</v>
      </c>
      <c r="G46" s="30">
        <v>18452773.620000001</v>
      </c>
      <c r="H46" s="30">
        <v>18303598.620000001</v>
      </c>
      <c r="I46" s="30">
        <v>18230773.620000001</v>
      </c>
      <c r="J46" s="30">
        <v>18208773.619999997</v>
      </c>
      <c r="K46" s="30">
        <v>0</v>
      </c>
      <c r="L46" s="30">
        <v>0</v>
      </c>
      <c r="M46" s="30">
        <v>0</v>
      </c>
      <c r="N46" s="30">
        <v>0</v>
      </c>
      <c r="O46" s="30">
        <v>0</v>
      </c>
      <c r="P46" s="30">
        <f t="shared" si="13"/>
        <v>128868415.66000003</v>
      </c>
    </row>
    <row r="47" spans="1:16" s="12" customFormat="1" ht="15" x14ac:dyDescent="0.2">
      <c r="A47" s="5" t="s">
        <v>56</v>
      </c>
      <c r="B47" s="28">
        <f t="shared" ref="B47:C47" si="14">SUM(B48:B53)</f>
        <v>57641337</v>
      </c>
      <c r="C47" s="28">
        <f t="shared" si="14"/>
        <v>61576936</v>
      </c>
      <c r="D47" s="28">
        <f t="shared" ref="D47:N47" si="15">SUM(D48:D53)</f>
        <v>0</v>
      </c>
      <c r="E47" s="28">
        <f t="shared" si="15"/>
        <v>24000000</v>
      </c>
      <c r="F47" s="28">
        <f t="shared" si="15"/>
        <v>0</v>
      </c>
      <c r="G47" s="28">
        <f t="shared" si="15"/>
        <v>14935599</v>
      </c>
      <c r="H47" s="28">
        <f t="shared" si="15"/>
        <v>0</v>
      </c>
      <c r="I47" s="28">
        <f t="shared" si="15"/>
        <v>0</v>
      </c>
      <c r="J47" s="28">
        <f t="shared" si="15"/>
        <v>10250000</v>
      </c>
      <c r="K47" s="28">
        <f t="shared" si="15"/>
        <v>0</v>
      </c>
      <c r="L47" s="28">
        <f t="shared" si="15"/>
        <v>0</v>
      </c>
      <c r="M47" s="28">
        <f t="shared" si="15"/>
        <v>0</v>
      </c>
      <c r="N47" s="28">
        <f t="shared" si="15"/>
        <v>0</v>
      </c>
      <c r="O47" s="28">
        <f t="shared" ref="O47:P47" si="16">SUM(O48:O53)</f>
        <v>0</v>
      </c>
      <c r="P47" s="28">
        <f t="shared" si="16"/>
        <v>49185599</v>
      </c>
    </row>
    <row r="48" spans="1:16" x14ac:dyDescent="0.2">
      <c r="A48" s="9" t="s">
        <v>57</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ht="16.5" x14ac:dyDescent="0.2">
      <c r="A49" s="9" t="s">
        <v>58</v>
      </c>
      <c r="B49" s="30">
        <v>57641337</v>
      </c>
      <c r="C49" s="30">
        <v>61576936</v>
      </c>
      <c r="D49" s="30">
        <v>0</v>
      </c>
      <c r="E49" s="30">
        <v>24000000</v>
      </c>
      <c r="F49" s="30">
        <v>0</v>
      </c>
      <c r="G49" s="30">
        <v>14935599</v>
      </c>
      <c r="H49" s="30">
        <v>0</v>
      </c>
      <c r="I49" s="30">
        <v>0</v>
      </c>
      <c r="J49" s="30">
        <v>10250000</v>
      </c>
      <c r="K49" s="30">
        <v>0</v>
      </c>
      <c r="L49" s="30">
        <v>0</v>
      </c>
      <c r="M49" s="30">
        <v>0</v>
      </c>
      <c r="N49" s="30">
        <v>0</v>
      </c>
      <c r="O49" s="30">
        <v>0</v>
      </c>
      <c r="P49" s="30">
        <f t="shared" si="13"/>
        <v>49185599</v>
      </c>
    </row>
    <row r="50" spans="1:16" ht="16.5" x14ac:dyDescent="0.2">
      <c r="A50" s="9" t="s">
        <v>59</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60</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61</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ht="16.5" x14ac:dyDescent="0.2">
      <c r="A53" s="9" t="s">
        <v>62</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63</v>
      </c>
      <c r="B54" s="28">
        <f t="shared" ref="B54:H54" si="17">B55+B56+B58+B59+B60+B62+B57+B63+B61</f>
        <v>113200000</v>
      </c>
      <c r="C54" s="28">
        <f t="shared" si="17"/>
        <v>35038034</v>
      </c>
      <c r="D54" s="28">
        <f t="shared" si="17"/>
        <v>0</v>
      </c>
      <c r="E54" s="28">
        <f t="shared" si="17"/>
        <v>54634</v>
      </c>
      <c r="F54" s="28">
        <f t="shared" si="17"/>
        <v>581284.24</v>
      </c>
      <c r="G54" s="28">
        <f t="shared" si="17"/>
        <v>747943</v>
      </c>
      <c r="H54" s="28">
        <f t="shared" si="17"/>
        <v>981163.20000000007</v>
      </c>
      <c r="I54" s="28">
        <f t="shared" ref="I54:N54" si="18">I55+I56+I58+I59+I60+I62+I57+I63+I61</f>
        <v>1498505.01</v>
      </c>
      <c r="J54" s="28">
        <f t="shared" si="18"/>
        <v>7795452.5499999998</v>
      </c>
      <c r="K54" s="28">
        <f t="shared" si="18"/>
        <v>0</v>
      </c>
      <c r="L54" s="28">
        <f t="shared" si="18"/>
        <v>0</v>
      </c>
      <c r="M54" s="28">
        <f t="shared" si="18"/>
        <v>0</v>
      </c>
      <c r="N54" s="28">
        <f t="shared" si="18"/>
        <v>0</v>
      </c>
      <c r="O54" s="28">
        <f t="shared" ref="O54:P54" si="19">O55+O56+O58+O59+O60+O62+O57+O63+O61</f>
        <v>0</v>
      </c>
      <c r="P54" s="28">
        <f t="shared" si="19"/>
        <v>11658982</v>
      </c>
    </row>
    <row r="55" spans="1:16" ht="10.9" customHeight="1" x14ac:dyDescent="0.2">
      <c r="A55" s="7" t="s">
        <v>64</v>
      </c>
      <c r="B55" s="30">
        <v>7300000</v>
      </c>
      <c r="C55" s="30">
        <v>14750000</v>
      </c>
      <c r="D55" s="30">
        <v>0</v>
      </c>
      <c r="E55" s="30">
        <v>49560</v>
      </c>
      <c r="F55" s="30">
        <v>431264.04000000004</v>
      </c>
      <c r="G55" s="30">
        <v>381140</v>
      </c>
      <c r="H55" s="30">
        <v>548313.17000000004</v>
      </c>
      <c r="I55" s="30">
        <v>784133.01</v>
      </c>
      <c r="J55" s="30">
        <v>13262.96</v>
      </c>
      <c r="K55" s="30">
        <v>0</v>
      </c>
      <c r="L55" s="30">
        <v>0</v>
      </c>
      <c r="M55" s="30">
        <v>0</v>
      </c>
      <c r="N55" s="30">
        <v>0</v>
      </c>
      <c r="O55" s="30">
        <v>0</v>
      </c>
      <c r="P55" s="30">
        <f t="shared" ref="P55:P60" si="20">D55+E55+F55+G55+H55+I55+J55+K55+L55+M55+N55+O55</f>
        <v>2207673.1799999997</v>
      </c>
    </row>
    <row r="56" spans="1:16" ht="10.9" customHeight="1" x14ac:dyDescent="0.2">
      <c r="A56" s="9" t="s">
        <v>65</v>
      </c>
      <c r="B56" s="30">
        <v>4800000</v>
      </c>
      <c r="C56" s="30">
        <v>3318000</v>
      </c>
      <c r="D56" s="30">
        <v>0</v>
      </c>
      <c r="E56" s="30">
        <v>0</v>
      </c>
      <c r="F56" s="30">
        <v>68222.600000000006</v>
      </c>
      <c r="G56" s="30">
        <v>0</v>
      </c>
      <c r="H56" s="30">
        <v>0</v>
      </c>
      <c r="I56" s="30">
        <v>714372</v>
      </c>
      <c r="J56" s="30">
        <v>0</v>
      </c>
      <c r="K56" s="30">
        <v>0</v>
      </c>
      <c r="L56" s="30">
        <v>0</v>
      </c>
      <c r="M56" s="30">
        <v>0</v>
      </c>
      <c r="N56" s="30">
        <v>0</v>
      </c>
      <c r="O56" s="30">
        <v>0</v>
      </c>
      <c r="P56" s="30">
        <f t="shared" si="20"/>
        <v>782594.6</v>
      </c>
    </row>
    <row r="57" spans="1:16" ht="10.9" customHeight="1" x14ac:dyDescent="0.2">
      <c r="A57" s="9" t="s">
        <v>66</v>
      </c>
      <c r="B57" s="30">
        <v>50000</v>
      </c>
      <c r="C57" s="30">
        <v>30000</v>
      </c>
      <c r="D57" s="30">
        <v>0</v>
      </c>
      <c r="E57" s="30">
        <v>0</v>
      </c>
      <c r="F57" s="30">
        <v>0</v>
      </c>
      <c r="G57" s="30">
        <v>0</v>
      </c>
      <c r="H57" s="30">
        <v>0</v>
      </c>
      <c r="I57" s="30">
        <v>0</v>
      </c>
      <c r="J57" s="30">
        <v>0</v>
      </c>
      <c r="K57" s="30">
        <v>0</v>
      </c>
      <c r="L57" s="30">
        <v>0</v>
      </c>
      <c r="M57" s="30">
        <v>0</v>
      </c>
      <c r="N57" s="30">
        <v>0</v>
      </c>
      <c r="O57" s="30">
        <v>0</v>
      </c>
      <c r="P57" s="30">
        <f t="shared" si="20"/>
        <v>0</v>
      </c>
    </row>
    <row r="58" spans="1:16" ht="10.9" customHeight="1" x14ac:dyDescent="0.2">
      <c r="A58" s="9" t="s">
        <v>67</v>
      </c>
      <c r="B58" s="30">
        <v>50000</v>
      </c>
      <c r="C58" s="30">
        <v>67000</v>
      </c>
      <c r="D58" s="30">
        <v>0</v>
      </c>
      <c r="E58" s="30">
        <v>0</v>
      </c>
      <c r="F58" s="30">
        <v>7994.5</v>
      </c>
      <c r="G58" s="30">
        <v>0</v>
      </c>
      <c r="H58" s="30">
        <v>0</v>
      </c>
      <c r="I58" s="30">
        <v>0</v>
      </c>
      <c r="J58" s="30">
        <v>0</v>
      </c>
      <c r="K58" s="30">
        <v>0</v>
      </c>
      <c r="L58" s="30">
        <v>0</v>
      </c>
      <c r="M58" s="30">
        <v>0</v>
      </c>
      <c r="N58" s="30">
        <v>0</v>
      </c>
      <c r="O58" s="30">
        <v>0</v>
      </c>
      <c r="P58" s="30">
        <f t="shared" si="20"/>
        <v>7994.5</v>
      </c>
    </row>
    <row r="59" spans="1:16" ht="10.9" customHeight="1" x14ac:dyDescent="0.2">
      <c r="A59" s="9" t="s">
        <v>68</v>
      </c>
      <c r="B59" s="30">
        <v>100800000</v>
      </c>
      <c r="C59" s="30">
        <v>16683034</v>
      </c>
      <c r="D59" s="30">
        <v>0</v>
      </c>
      <c r="E59" s="30">
        <v>5074</v>
      </c>
      <c r="F59" s="30">
        <v>73803.100000000006</v>
      </c>
      <c r="G59" s="30">
        <v>366803</v>
      </c>
      <c r="H59" s="30">
        <v>432850.03</v>
      </c>
      <c r="I59" s="30">
        <v>0</v>
      </c>
      <c r="J59" s="30">
        <v>7782189.5899999999</v>
      </c>
      <c r="K59" s="30">
        <v>0</v>
      </c>
      <c r="L59" s="30">
        <v>0</v>
      </c>
      <c r="M59" s="30">
        <v>0</v>
      </c>
      <c r="N59" s="30">
        <v>0</v>
      </c>
      <c r="O59" s="30">
        <v>0</v>
      </c>
      <c r="P59" s="30">
        <f t="shared" si="20"/>
        <v>8660719.7200000007</v>
      </c>
    </row>
    <row r="60" spans="1:16" ht="10.9" customHeight="1" x14ac:dyDescent="0.2">
      <c r="A60" s="9" t="s">
        <v>69</v>
      </c>
      <c r="B60" s="30">
        <v>100000</v>
      </c>
      <c r="C60" s="30">
        <v>190000</v>
      </c>
      <c r="D60" s="30">
        <v>0</v>
      </c>
      <c r="E60" s="30">
        <v>0</v>
      </c>
      <c r="F60" s="30">
        <v>0</v>
      </c>
      <c r="G60" s="30">
        <v>0</v>
      </c>
      <c r="H60" s="30">
        <v>0</v>
      </c>
      <c r="I60" s="30">
        <v>0</v>
      </c>
      <c r="J60" s="30">
        <v>0</v>
      </c>
      <c r="K60" s="30">
        <v>0</v>
      </c>
      <c r="L60" s="30">
        <v>0</v>
      </c>
      <c r="M60" s="30">
        <v>0</v>
      </c>
      <c r="N60" s="30">
        <v>0</v>
      </c>
      <c r="O60" s="30">
        <v>0</v>
      </c>
      <c r="P60" s="30">
        <f t="shared" si="20"/>
        <v>0</v>
      </c>
    </row>
    <row r="61" spans="1:16" ht="10.9" customHeight="1" x14ac:dyDescent="0.2">
      <c r="A61" s="7" t="s">
        <v>70</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ht="10.9" customHeight="1" x14ac:dyDescent="0.2">
      <c r="A62" s="7" t="s">
        <v>71</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0.9" customHeight="1" x14ac:dyDescent="0.2">
      <c r="A63" s="9" t="s">
        <v>72</v>
      </c>
      <c r="B63" s="56">
        <v>100000</v>
      </c>
      <c r="C63" s="56">
        <v>0</v>
      </c>
      <c r="D63" s="56">
        <v>0</v>
      </c>
      <c r="E63" s="56">
        <v>0</v>
      </c>
      <c r="F63" s="56">
        <v>0</v>
      </c>
      <c r="G63" s="56">
        <v>0</v>
      </c>
      <c r="H63" s="56">
        <v>0</v>
      </c>
      <c r="I63" s="56">
        <v>0</v>
      </c>
      <c r="J63" s="56">
        <v>0</v>
      </c>
      <c r="K63" s="30">
        <v>0</v>
      </c>
      <c r="L63" s="30">
        <v>0</v>
      </c>
      <c r="M63" s="30">
        <v>0</v>
      </c>
      <c r="N63" s="30">
        <v>0</v>
      </c>
      <c r="O63" s="30">
        <v>0</v>
      </c>
      <c r="P63" s="30">
        <f t="shared" si="13"/>
        <v>0</v>
      </c>
    </row>
    <row r="64" spans="1:16" x14ac:dyDescent="0.2">
      <c r="A64" s="13" t="s">
        <v>73</v>
      </c>
      <c r="B64" s="28">
        <f t="shared" ref="B64:C64" si="21">B65+B66+B67+B68</f>
        <v>5000000</v>
      </c>
      <c r="C64" s="28">
        <f t="shared" si="21"/>
        <v>17999000</v>
      </c>
      <c r="D64" s="28">
        <f t="shared" ref="D64:N64" si="22">D65+D66+D67+D68</f>
        <v>0</v>
      </c>
      <c r="E64" s="28">
        <f t="shared" si="22"/>
        <v>0</v>
      </c>
      <c r="F64" s="28">
        <f t="shared" si="22"/>
        <v>0</v>
      </c>
      <c r="G64" s="28">
        <f t="shared" si="22"/>
        <v>731741.48</v>
      </c>
      <c r="H64" s="28">
        <f t="shared" si="22"/>
        <v>0</v>
      </c>
      <c r="I64" s="28">
        <f t="shared" si="22"/>
        <v>0</v>
      </c>
      <c r="J64" s="28">
        <f t="shared" si="22"/>
        <v>791640.48</v>
      </c>
      <c r="K64" s="28">
        <f t="shared" si="22"/>
        <v>0</v>
      </c>
      <c r="L64" s="28">
        <f t="shared" si="22"/>
        <v>0</v>
      </c>
      <c r="M64" s="28">
        <f t="shared" si="22"/>
        <v>0</v>
      </c>
      <c r="N64" s="28">
        <f t="shared" si="22"/>
        <v>0</v>
      </c>
      <c r="O64" s="28">
        <f t="shared" ref="O64:P64" si="23">O65+O66+O67+O68</f>
        <v>0</v>
      </c>
      <c r="P64" s="28">
        <f t="shared" si="23"/>
        <v>1523381.96</v>
      </c>
    </row>
    <row r="65" spans="1:16" x14ac:dyDescent="0.2">
      <c r="A65" s="7" t="s">
        <v>74</v>
      </c>
      <c r="B65" s="30">
        <v>3000000</v>
      </c>
      <c r="C65" s="30">
        <v>17999000</v>
      </c>
      <c r="D65" s="30">
        <v>0</v>
      </c>
      <c r="E65" s="30">
        <v>0</v>
      </c>
      <c r="F65" s="30">
        <v>0</v>
      </c>
      <c r="G65" s="30">
        <v>731741.48</v>
      </c>
      <c r="H65" s="30">
        <v>0</v>
      </c>
      <c r="I65" s="30">
        <v>0</v>
      </c>
      <c r="J65" s="30">
        <v>791640.48</v>
      </c>
      <c r="K65" s="30">
        <v>0</v>
      </c>
      <c r="L65" s="30">
        <v>0</v>
      </c>
      <c r="M65" s="30">
        <v>0</v>
      </c>
      <c r="N65" s="30">
        <v>0</v>
      </c>
      <c r="O65" s="30">
        <v>0</v>
      </c>
      <c r="P65" s="30">
        <f t="shared" si="13"/>
        <v>1523381.96</v>
      </c>
    </row>
    <row r="66" spans="1:16" x14ac:dyDescent="0.2">
      <c r="A66" s="7" t="s">
        <v>75</v>
      </c>
      <c r="B66" s="30">
        <v>2000000</v>
      </c>
      <c r="C66" s="30">
        <v>0</v>
      </c>
      <c r="D66" s="30">
        <v>0</v>
      </c>
      <c r="E66" s="30">
        <v>0</v>
      </c>
      <c r="F66" s="30">
        <v>0</v>
      </c>
      <c r="G66" s="30">
        <v>0</v>
      </c>
      <c r="H66" s="30">
        <v>0</v>
      </c>
      <c r="I66" s="30">
        <v>0</v>
      </c>
      <c r="J66" s="30">
        <v>0</v>
      </c>
      <c r="K66" s="30">
        <v>0</v>
      </c>
      <c r="L66" s="30">
        <v>0</v>
      </c>
      <c r="M66" s="30">
        <v>0</v>
      </c>
      <c r="N66" s="30">
        <v>0</v>
      </c>
      <c r="O66" s="30">
        <v>0</v>
      </c>
      <c r="P66" s="30">
        <f t="shared" si="13"/>
        <v>0</v>
      </c>
    </row>
    <row r="67" spans="1:16" ht="19.149999999999999" customHeight="1" x14ac:dyDescent="0.2">
      <c r="A67" s="9" t="s">
        <v>76</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77</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78</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79</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80</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81</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9.6" customHeight="1" x14ac:dyDescent="0.2">
      <c r="A73" s="9" t="s">
        <v>82</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9.6" customHeight="1" x14ac:dyDescent="0.2">
      <c r="A74" s="9" t="s">
        <v>83</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9.6" customHeight="1" x14ac:dyDescent="0.2">
      <c r="A75" s="9" t="s">
        <v>84</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85</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86</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87</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88</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89</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90</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91</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93</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40">B12+B18+B28+B38+B47+B54+B64</f>
        <v>2818906675</v>
      </c>
      <c r="C85" s="17">
        <f t="shared" si="40"/>
        <v>2802842274</v>
      </c>
      <c r="D85" s="17">
        <f t="shared" ref="D85:N85" si="41">D12+D18+D28+D38+D47+D54+D64</f>
        <v>124218898.16999999</v>
      </c>
      <c r="E85" s="17">
        <f t="shared" si="41"/>
        <v>180375713.22</v>
      </c>
      <c r="F85" s="17">
        <f t="shared" si="41"/>
        <v>153203720.46000001</v>
      </c>
      <c r="G85" s="17">
        <f t="shared" si="41"/>
        <v>265149061.57999998</v>
      </c>
      <c r="H85" s="17">
        <f t="shared" si="41"/>
        <v>227220036.13999999</v>
      </c>
      <c r="I85" s="17">
        <f t="shared" si="41"/>
        <v>163708062.01999998</v>
      </c>
      <c r="J85" s="17">
        <f t="shared" si="41"/>
        <v>197341242.34</v>
      </c>
      <c r="K85" s="17">
        <f t="shared" si="41"/>
        <v>0</v>
      </c>
      <c r="L85" s="17">
        <f t="shared" si="41"/>
        <v>0</v>
      </c>
      <c r="M85" s="17">
        <f t="shared" si="41"/>
        <v>0</v>
      </c>
      <c r="N85" s="17">
        <f t="shared" si="41"/>
        <v>0</v>
      </c>
      <c r="O85" s="17">
        <f t="shared" ref="O85" si="42">O12+O18+O28+O38+O47+O54+O64</f>
        <v>0</v>
      </c>
      <c r="P85" s="17">
        <f>P12+P18+P28+P38+P47+P54+P64</f>
        <v>1311216733.9300001</v>
      </c>
      <c r="Q85" s="41"/>
      <c r="R85" s="37"/>
    </row>
    <row r="86" spans="1:18" x14ac:dyDescent="0.2">
      <c r="A86" s="42" t="s">
        <v>103</v>
      </c>
      <c r="B86" s="15"/>
      <c r="C86" s="15"/>
      <c r="D86" s="25"/>
      <c r="E86" s="25"/>
      <c r="F86" s="25"/>
      <c r="G86" s="25"/>
      <c r="H86" s="25"/>
      <c r="I86" s="25"/>
      <c r="J86" s="25"/>
      <c r="K86" s="6"/>
      <c r="L86" s="6"/>
      <c r="M86" s="6"/>
      <c r="N86" s="11"/>
      <c r="O86" s="11"/>
      <c r="P86" s="11"/>
    </row>
    <row r="87" spans="1:18" ht="12" customHeight="1" x14ac:dyDescent="0.2">
      <c r="A87" s="65" t="s">
        <v>98</v>
      </c>
      <c r="B87" s="65"/>
      <c r="C87" s="65"/>
      <c r="D87" s="65"/>
      <c r="E87" s="65"/>
      <c r="F87" s="65"/>
      <c r="G87" s="65"/>
      <c r="H87" s="65"/>
      <c r="I87" s="65"/>
      <c r="J87" s="65"/>
      <c r="K87" s="11"/>
      <c r="L87" s="11"/>
      <c r="M87" s="11"/>
      <c r="N87" s="11"/>
      <c r="O87" s="11"/>
      <c r="P87" s="11"/>
    </row>
    <row r="88" spans="1:18" ht="14.25" customHeight="1" x14ac:dyDescent="0.2">
      <c r="A88" s="72" t="s">
        <v>99</v>
      </c>
      <c r="B88" s="72"/>
      <c r="C88" s="72"/>
      <c r="D88" s="72"/>
      <c r="E88" s="72"/>
      <c r="F88" s="72"/>
      <c r="G88" s="72"/>
      <c r="H88" s="72"/>
      <c r="I88" s="72"/>
      <c r="J88" s="72"/>
      <c r="K88" s="11"/>
      <c r="L88" s="11"/>
      <c r="M88" s="11"/>
      <c r="N88" s="11"/>
      <c r="O88" s="11"/>
      <c r="P88" s="11"/>
    </row>
    <row r="89" spans="1:18" ht="27" customHeight="1" x14ac:dyDescent="0.2">
      <c r="A89" s="65" t="s">
        <v>100</v>
      </c>
      <c r="B89" s="65"/>
      <c r="C89" s="65"/>
      <c r="D89" s="65"/>
      <c r="E89" s="65"/>
      <c r="F89" s="65"/>
      <c r="G89" s="65"/>
      <c r="H89" s="65"/>
      <c r="I89" s="65"/>
      <c r="J89" s="65"/>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102</v>
      </c>
      <c r="N91" s="63" t="s">
        <v>101</v>
      </c>
      <c r="O91" s="63"/>
      <c r="P91" s="63"/>
    </row>
    <row r="92" spans="1:18" ht="15" x14ac:dyDescent="0.2">
      <c r="A92" s="20" t="s">
        <v>95</v>
      </c>
      <c r="B92" s="18"/>
      <c r="C92" s="18"/>
      <c r="D92" s="18"/>
      <c r="E92" s="18"/>
      <c r="F92" s="18"/>
      <c r="G92" s="18"/>
      <c r="H92" s="18"/>
      <c r="I92" s="18"/>
      <c r="J92" s="18"/>
      <c r="K92" s="18"/>
      <c r="L92" s="18"/>
      <c r="M92" s="18"/>
      <c r="N92" s="64" t="s">
        <v>96</v>
      </c>
      <c r="O92" s="64"/>
      <c r="P92" s="64"/>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128"/>
  <sheetViews>
    <sheetView showGridLines="0" tabSelected="1" topLeftCell="A118" zoomScaleNormal="100" workbookViewId="0">
      <selection activeCell="F9" sqref="F9"/>
    </sheetView>
  </sheetViews>
  <sheetFormatPr baseColWidth="10" defaultColWidth="8.83203125" defaultRowHeight="12.75" x14ac:dyDescent="0.2"/>
  <cols>
    <col min="1" max="1" width="11.1640625" style="39" customWidth="1"/>
    <col min="2" max="2" width="8.5" style="39" customWidth="1"/>
    <col min="3" max="3" width="25.33203125" style="40" customWidth="1"/>
    <col min="4" max="4" width="59.1640625" style="34" customWidth="1"/>
    <col min="5" max="5" width="17.6640625" style="47" customWidth="1"/>
    <col min="6" max="6" width="39.33203125" style="34" customWidth="1"/>
    <col min="7" max="7" width="24.83203125" style="34" customWidth="1"/>
    <col min="8" max="8" width="8.83203125" style="34"/>
    <col min="9" max="9" width="18.5" style="34" bestFit="1" customWidth="1"/>
    <col min="10" max="16384" width="8.83203125" style="34"/>
  </cols>
  <sheetData>
    <row r="7" spans="1:11" ht="21" x14ac:dyDescent="0.2">
      <c r="A7" s="76" t="s">
        <v>0</v>
      </c>
      <c r="B7" s="77"/>
      <c r="C7" s="77"/>
      <c r="D7" s="77"/>
      <c r="E7" s="77"/>
      <c r="F7" s="35"/>
      <c r="G7" s="35"/>
      <c r="H7" s="35"/>
      <c r="I7" s="35"/>
      <c r="J7" s="35"/>
      <c r="K7" s="35"/>
    </row>
    <row r="8" spans="1:11" ht="21" x14ac:dyDescent="0.2">
      <c r="A8" s="76" t="s">
        <v>424</v>
      </c>
      <c r="B8" s="77"/>
      <c r="C8" s="77"/>
      <c r="D8" s="77"/>
      <c r="E8" s="77"/>
      <c r="F8" s="36"/>
      <c r="G8" s="36"/>
      <c r="H8" s="36"/>
      <c r="I8" s="36"/>
      <c r="J8" s="36"/>
      <c r="K8" s="36"/>
    </row>
    <row r="9" spans="1:11" ht="21" x14ac:dyDescent="0.2">
      <c r="A9" s="76" t="s">
        <v>422</v>
      </c>
      <c r="B9" s="77"/>
      <c r="C9" s="77"/>
      <c r="D9" s="77"/>
      <c r="E9" s="77"/>
    </row>
    <row r="10" spans="1:11" ht="21" x14ac:dyDescent="0.2">
      <c r="A10" s="76" t="s">
        <v>104</v>
      </c>
      <c r="B10" s="77"/>
      <c r="C10" s="77"/>
      <c r="D10" s="77"/>
      <c r="E10" s="77"/>
    </row>
    <row r="11" spans="1:11" ht="34.15" customHeight="1" x14ac:dyDescent="0.25">
      <c r="A11" s="44" t="s">
        <v>106</v>
      </c>
      <c r="B11" s="44" t="s">
        <v>107</v>
      </c>
      <c r="C11" s="33" t="s">
        <v>108</v>
      </c>
      <c r="D11" s="33" t="s">
        <v>109</v>
      </c>
      <c r="E11" s="45" t="s">
        <v>110</v>
      </c>
    </row>
    <row r="12" spans="1:11" customFormat="1" ht="25.5" x14ac:dyDescent="0.2">
      <c r="A12" s="53" t="s">
        <v>138</v>
      </c>
      <c r="B12" s="54" t="s">
        <v>139</v>
      </c>
      <c r="C12" s="51" t="s">
        <v>0</v>
      </c>
      <c r="D12" s="51" t="s">
        <v>140</v>
      </c>
      <c r="E12" s="55">
        <v>7580</v>
      </c>
    </row>
    <row r="13" spans="1:11" customFormat="1" ht="25.5" x14ac:dyDescent="0.2">
      <c r="A13" s="53" t="s">
        <v>141</v>
      </c>
      <c r="B13" s="54" t="s">
        <v>142</v>
      </c>
      <c r="C13" s="51" t="s">
        <v>0</v>
      </c>
      <c r="D13" s="51" t="s">
        <v>143</v>
      </c>
      <c r="E13" s="55">
        <v>4095</v>
      </c>
    </row>
    <row r="14" spans="1:11" customFormat="1" ht="25.5" x14ac:dyDescent="0.2">
      <c r="A14" s="53" t="s">
        <v>141</v>
      </c>
      <c r="B14" s="54" t="s">
        <v>144</v>
      </c>
      <c r="C14" s="51" t="s">
        <v>0</v>
      </c>
      <c r="D14" s="51" t="s">
        <v>145</v>
      </c>
      <c r="E14" s="55">
        <v>11000</v>
      </c>
    </row>
    <row r="15" spans="1:11" customFormat="1" ht="25.5" x14ac:dyDescent="0.2">
      <c r="A15" s="53" t="s">
        <v>141</v>
      </c>
      <c r="B15" s="54" t="s">
        <v>146</v>
      </c>
      <c r="C15" s="51" t="s">
        <v>0</v>
      </c>
      <c r="D15" s="51" t="s">
        <v>147</v>
      </c>
      <c r="E15" s="55">
        <v>18000</v>
      </c>
      <c r="G15" t="s">
        <v>105</v>
      </c>
    </row>
    <row r="16" spans="1:11" customFormat="1" ht="25.5" x14ac:dyDescent="0.2">
      <c r="A16" s="53" t="s">
        <v>141</v>
      </c>
      <c r="B16" s="54" t="s">
        <v>148</v>
      </c>
      <c r="C16" s="51" t="s">
        <v>0</v>
      </c>
      <c r="D16" s="51" t="s">
        <v>149</v>
      </c>
      <c r="E16" s="55">
        <v>742047.88</v>
      </c>
    </row>
    <row r="17" spans="1:5" customFormat="1" ht="25.5" x14ac:dyDescent="0.2">
      <c r="A17" s="53" t="s">
        <v>141</v>
      </c>
      <c r="B17" s="54" t="s">
        <v>150</v>
      </c>
      <c r="C17" s="51" t="s">
        <v>0</v>
      </c>
      <c r="D17" s="51" t="s">
        <v>151</v>
      </c>
      <c r="E17" s="55">
        <v>2006317.88</v>
      </c>
    </row>
    <row r="18" spans="1:5" customFormat="1" ht="25.5" x14ac:dyDescent="0.2">
      <c r="A18" s="53" t="s">
        <v>141</v>
      </c>
      <c r="B18" s="54" t="s">
        <v>152</v>
      </c>
      <c r="C18" s="51" t="s">
        <v>0</v>
      </c>
      <c r="D18" s="51" t="s">
        <v>153</v>
      </c>
      <c r="E18" s="55">
        <v>4339942.3099999996</v>
      </c>
    </row>
    <row r="19" spans="1:5" customFormat="1" ht="25.5" x14ac:dyDescent="0.2">
      <c r="A19" s="53" t="s">
        <v>154</v>
      </c>
      <c r="B19" s="54" t="s">
        <v>155</v>
      </c>
      <c r="C19" s="51" t="s">
        <v>0</v>
      </c>
      <c r="D19" s="51" t="s">
        <v>156</v>
      </c>
      <c r="E19" s="55">
        <v>46146.75</v>
      </c>
    </row>
    <row r="20" spans="1:5" customFormat="1" ht="63.75" x14ac:dyDescent="0.2">
      <c r="A20" s="53" t="s">
        <v>154</v>
      </c>
      <c r="B20" s="54" t="s">
        <v>157</v>
      </c>
      <c r="C20" s="51" t="s">
        <v>158</v>
      </c>
      <c r="D20" s="51" t="s">
        <v>159</v>
      </c>
      <c r="E20" s="55">
        <v>519095.57</v>
      </c>
    </row>
    <row r="21" spans="1:5" customFormat="1" ht="51" x14ac:dyDescent="0.2">
      <c r="A21" s="53" t="s">
        <v>154</v>
      </c>
      <c r="B21" s="54" t="s">
        <v>160</v>
      </c>
      <c r="C21" s="51" t="s">
        <v>161</v>
      </c>
      <c r="D21" s="51" t="s">
        <v>162</v>
      </c>
      <c r="E21" s="55">
        <v>12300</v>
      </c>
    </row>
    <row r="22" spans="1:5" customFormat="1" ht="51" x14ac:dyDescent="0.2">
      <c r="A22" s="53" t="s">
        <v>154</v>
      </c>
      <c r="B22" s="54" t="s">
        <v>163</v>
      </c>
      <c r="C22" s="51" t="s">
        <v>164</v>
      </c>
      <c r="D22" s="51" t="s">
        <v>165</v>
      </c>
      <c r="E22" s="55">
        <v>82440</v>
      </c>
    </row>
    <row r="23" spans="1:5" customFormat="1" ht="63.75" x14ac:dyDescent="0.2">
      <c r="A23" s="53" t="s">
        <v>154</v>
      </c>
      <c r="B23" s="54" t="s">
        <v>166</v>
      </c>
      <c r="C23" s="51" t="s">
        <v>167</v>
      </c>
      <c r="D23" s="51" t="s">
        <v>168</v>
      </c>
      <c r="E23" s="55">
        <v>13570</v>
      </c>
    </row>
    <row r="24" spans="1:5" customFormat="1" ht="76.5" x14ac:dyDescent="0.2">
      <c r="A24" s="53" t="s">
        <v>154</v>
      </c>
      <c r="B24" s="54" t="s">
        <v>169</v>
      </c>
      <c r="C24" s="51" t="s">
        <v>170</v>
      </c>
      <c r="D24" s="51" t="s">
        <v>171</v>
      </c>
      <c r="E24" s="55">
        <v>2655</v>
      </c>
    </row>
    <row r="25" spans="1:5" customFormat="1" ht="25.5" x14ac:dyDescent="0.2">
      <c r="A25" s="53" t="s">
        <v>154</v>
      </c>
      <c r="B25" s="54" t="s">
        <v>172</v>
      </c>
      <c r="C25" s="51" t="s">
        <v>0</v>
      </c>
      <c r="D25" s="52" t="s">
        <v>173</v>
      </c>
      <c r="E25" s="55">
        <v>153000</v>
      </c>
    </row>
    <row r="26" spans="1:5" customFormat="1" ht="25.5" x14ac:dyDescent="0.2">
      <c r="A26" s="53" t="s">
        <v>154</v>
      </c>
      <c r="B26" s="54" t="s">
        <v>174</v>
      </c>
      <c r="C26" s="51" t="s">
        <v>0</v>
      </c>
      <c r="D26" s="52" t="s">
        <v>175</v>
      </c>
      <c r="E26" s="55">
        <v>111167.53</v>
      </c>
    </row>
    <row r="27" spans="1:5" customFormat="1" ht="76.5" x14ac:dyDescent="0.2">
      <c r="A27" s="53" t="s">
        <v>176</v>
      </c>
      <c r="B27" s="54" t="s">
        <v>177</v>
      </c>
      <c r="C27" s="51" t="s">
        <v>130</v>
      </c>
      <c r="D27" s="51" t="s">
        <v>178</v>
      </c>
      <c r="E27" s="55">
        <v>13272260</v>
      </c>
    </row>
    <row r="28" spans="1:5" customFormat="1" ht="63.75" x14ac:dyDescent="0.2">
      <c r="A28" s="53" t="s">
        <v>176</v>
      </c>
      <c r="B28" s="54" t="s">
        <v>179</v>
      </c>
      <c r="C28" s="51" t="s">
        <v>180</v>
      </c>
      <c r="D28" s="51" t="s">
        <v>181</v>
      </c>
      <c r="E28" s="55">
        <v>195387.94</v>
      </c>
    </row>
    <row r="29" spans="1:5" customFormat="1" ht="51" x14ac:dyDescent="0.2">
      <c r="A29" s="53" t="s">
        <v>176</v>
      </c>
      <c r="B29" s="54" t="s">
        <v>182</v>
      </c>
      <c r="C29" s="51" t="s">
        <v>132</v>
      </c>
      <c r="D29" s="51" t="s">
        <v>183</v>
      </c>
      <c r="E29" s="55">
        <v>1108300</v>
      </c>
    </row>
    <row r="30" spans="1:5" customFormat="1" ht="25.5" x14ac:dyDescent="0.2">
      <c r="A30" s="53" t="s">
        <v>184</v>
      </c>
      <c r="B30" s="54" t="s">
        <v>185</v>
      </c>
      <c r="C30" s="51" t="s">
        <v>0</v>
      </c>
      <c r="D30" s="51" t="s">
        <v>186</v>
      </c>
      <c r="E30" s="55">
        <v>119975</v>
      </c>
    </row>
    <row r="31" spans="1:5" customFormat="1" ht="51" x14ac:dyDescent="0.2">
      <c r="A31" s="53" t="s">
        <v>184</v>
      </c>
      <c r="B31" s="54" t="s">
        <v>187</v>
      </c>
      <c r="C31" s="51" t="s">
        <v>127</v>
      </c>
      <c r="D31" s="51" t="s">
        <v>188</v>
      </c>
      <c r="E31" s="55">
        <v>18930.96</v>
      </c>
    </row>
    <row r="32" spans="1:5" customFormat="1" ht="51" x14ac:dyDescent="0.2">
      <c r="A32" s="53" t="s">
        <v>184</v>
      </c>
      <c r="B32" s="54" t="s">
        <v>189</v>
      </c>
      <c r="C32" s="51" t="s">
        <v>115</v>
      </c>
      <c r="D32" s="51" t="s">
        <v>190</v>
      </c>
      <c r="E32" s="55">
        <v>32570</v>
      </c>
    </row>
    <row r="33" spans="1:5" customFormat="1" ht="63.75" x14ac:dyDescent="0.2">
      <c r="A33" s="53" t="s">
        <v>184</v>
      </c>
      <c r="B33" s="54" t="s">
        <v>191</v>
      </c>
      <c r="C33" s="51" t="s">
        <v>128</v>
      </c>
      <c r="D33" s="51" t="s">
        <v>192</v>
      </c>
      <c r="E33" s="55">
        <v>84036.41</v>
      </c>
    </row>
    <row r="34" spans="1:5" customFormat="1" ht="51" x14ac:dyDescent="0.2">
      <c r="A34" s="53" t="s">
        <v>184</v>
      </c>
      <c r="B34" s="54" t="s">
        <v>193</v>
      </c>
      <c r="C34" s="51" t="s">
        <v>122</v>
      </c>
      <c r="D34" s="51" t="s">
        <v>194</v>
      </c>
      <c r="E34" s="55">
        <v>3754163.73</v>
      </c>
    </row>
    <row r="35" spans="1:5" customFormat="1" ht="76.5" x14ac:dyDescent="0.2">
      <c r="A35" s="53" t="s">
        <v>184</v>
      </c>
      <c r="B35" s="54" t="s">
        <v>195</v>
      </c>
      <c r="C35" s="51" t="s">
        <v>196</v>
      </c>
      <c r="D35" s="51" t="s">
        <v>197</v>
      </c>
      <c r="E35" s="55">
        <v>16965.32</v>
      </c>
    </row>
    <row r="36" spans="1:5" customFormat="1" ht="51" x14ac:dyDescent="0.2">
      <c r="A36" s="53" t="s">
        <v>198</v>
      </c>
      <c r="B36" s="54" t="s">
        <v>199</v>
      </c>
      <c r="C36" s="51" t="s">
        <v>200</v>
      </c>
      <c r="D36" s="51" t="s">
        <v>201</v>
      </c>
      <c r="E36" s="55">
        <v>24072</v>
      </c>
    </row>
    <row r="37" spans="1:5" customFormat="1" ht="76.5" x14ac:dyDescent="0.2">
      <c r="A37" s="53" t="s">
        <v>198</v>
      </c>
      <c r="B37" s="54" t="s">
        <v>202</v>
      </c>
      <c r="C37" s="51" t="s">
        <v>203</v>
      </c>
      <c r="D37" s="51" t="s">
        <v>204</v>
      </c>
      <c r="E37" s="55">
        <v>2718</v>
      </c>
    </row>
    <row r="38" spans="1:5" customFormat="1" ht="63.75" x14ac:dyDescent="0.2">
      <c r="A38" s="53" t="s">
        <v>198</v>
      </c>
      <c r="B38" s="54" t="s">
        <v>205</v>
      </c>
      <c r="C38" s="51" t="s">
        <v>119</v>
      </c>
      <c r="D38" s="51" t="s">
        <v>206</v>
      </c>
      <c r="E38" s="55">
        <v>1500</v>
      </c>
    </row>
    <row r="39" spans="1:5" customFormat="1" ht="51" x14ac:dyDescent="0.2">
      <c r="A39" s="53" t="s">
        <v>198</v>
      </c>
      <c r="B39" s="54" t="s">
        <v>207</v>
      </c>
      <c r="C39" s="51" t="s">
        <v>208</v>
      </c>
      <c r="D39" s="51" t="s">
        <v>209</v>
      </c>
      <c r="E39" s="55">
        <v>49354.68</v>
      </c>
    </row>
    <row r="40" spans="1:5" customFormat="1" ht="63.75" x14ac:dyDescent="0.2">
      <c r="A40" s="53" t="s">
        <v>198</v>
      </c>
      <c r="B40" s="54" t="s">
        <v>210</v>
      </c>
      <c r="C40" s="51" t="s">
        <v>211</v>
      </c>
      <c r="D40" s="51" t="s">
        <v>212</v>
      </c>
      <c r="E40" s="55">
        <v>445663.68</v>
      </c>
    </row>
    <row r="41" spans="1:5" customFormat="1" ht="51" x14ac:dyDescent="0.2">
      <c r="A41" s="53" t="s">
        <v>198</v>
      </c>
      <c r="B41" s="54" t="s">
        <v>213</v>
      </c>
      <c r="C41" s="51" t="s">
        <v>214</v>
      </c>
      <c r="D41" s="51" t="s">
        <v>215</v>
      </c>
      <c r="E41" s="55">
        <v>874675</v>
      </c>
    </row>
    <row r="42" spans="1:5" customFormat="1" ht="76.5" x14ac:dyDescent="0.2">
      <c r="A42" s="53" t="s">
        <v>198</v>
      </c>
      <c r="B42" s="54" t="s">
        <v>216</v>
      </c>
      <c r="C42" s="51" t="s">
        <v>217</v>
      </c>
      <c r="D42" s="51" t="s">
        <v>218</v>
      </c>
      <c r="E42" s="55">
        <v>1674669.16</v>
      </c>
    </row>
    <row r="43" spans="1:5" customFormat="1" ht="25.5" x14ac:dyDescent="0.2">
      <c r="A43" s="53" t="s">
        <v>219</v>
      </c>
      <c r="B43" s="54" t="s">
        <v>220</v>
      </c>
      <c r="C43" s="51" t="s">
        <v>0</v>
      </c>
      <c r="D43" s="51" t="s">
        <v>140</v>
      </c>
      <c r="E43" s="55">
        <v>30150</v>
      </c>
    </row>
    <row r="44" spans="1:5" customFormat="1" ht="38.25" x14ac:dyDescent="0.2">
      <c r="A44" s="53" t="s">
        <v>221</v>
      </c>
      <c r="B44" s="54" t="s">
        <v>222</v>
      </c>
      <c r="C44" s="51" t="s">
        <v>120</v>
      </c>
      <c r="D44" s="51" t="s">
        <v>223</v>
      </c>
      <c r="E44" s="55">
        <v>22027</v>
      </c>
    </row>
    <row r="45" spans="1:5" customFormat="1" ht="38.25" x14ac:dyDescent="0.2">
      <c r="A45" s="53" t="s">
        <v>221</v>
      </c>
      <c r="B45" s="54" t="s">
        <v>224</v>
      </c>
      <c r="C45" s="51" t="s">
        <v>123</v>
      </c>
      <c r="D45" s="51" t="s">
        <v>225</v>
      </c>
      <c r="E45" s="55">
        <v>22028</v>
      </c>
    </row>
    <row r="46" spans="1:5" customFormat="1" ht="25.5" x14ac:dyDescent="0.2">
      <c r="A46" s="53" t="s">
        <v>221</v>
      </c>
      <c r="B46" s="54" t="s">
        <v>226</v>
      </c>
      <c r="C46" s="51" t="s">
        <v>0</v>
      </c>
      <c r="D46" s="51" t="s">
        <v>227</v>
      </c>
      <c r="E46" s="55">
        <v>1525768</v>
      </c>
    </row>
    <row r="47" spans="1:5" customFormat="1" ht="76.5" x14ac:dyDescent="0.2">
      <c r="A47" s="53" t="s">
        <v>221</v>
      </c>
      <c r="B47" s="54" t="s">
        <v>228</v>
      </c>
      <c r="C47" s="51" t="s">
        <v>114</v>
      </c>
      <c r="D47" s="51" t="s">
        <v>229</v>
      </c>
      <c r="E47" s="55">
        <v>5546</v>
      </c>
    </row>
    <row r="48" spans="1:5" customFormat="1" ht="25.5" x14ac:dyDescent="0.2">
      <c r="A48" s="53" t="s">
        <v>221</v>
      </c>
      <c r="B48" s="54" t="s">
        <v>230</v>
      </c>
      <c r="C48" s="51" t="s">
        <v>0</v>
      </c>
      <c r="D48" s="51" t="s">
        <v>231</v>
      </c>
      <c r="E48" s="55">
        <v>583334</v>
      </c>
    </row>
    <row r="49" spans="1:5" customFormat="1" ht="38.25" x14ac:dyDescent="0.2">
      <c r="A49" s="53" t="s">
        <v>221</v>
      </c>
      <c r="B49" s="54" t="s">
        <v>232</v>
      </c>
      <c r="C49" s="51" t="s">
        <v>0</v>
      </c>
      <c r="D49" s="51" t="s">
        <v>233</v>
      </c>
      <c r="E49" s="55">
        <v>6735567.6200000001</v>
      </c>
    </row>
    <row r="50" spans="1:5" customFormat="1" ht="25.5" x14ac:dyDescent="0.2">
      <c r="A50" s="53" t="s">
        <v>221</v>
      </c>
      <c r="B50" s="54" t="s">
        <v>234</v>
      </c>
      <c r="C50" s="51" t="s">
        <v>0</v>
      </c>
      <c r="D50" s="51" t="s">
        <v>235</v>
      </c>
      <c r="E50" s="55">
        <v>2000000</v>
      </c>
    </row>
    <row r="51" spans="1:5" customFormat="1" ht="25.5" x14ac:dyDescent="0.2">
      <c r="A51" s="53" t="s">
        <v>221</v>
      </c>
      <c r="B51" s="54" t="s">
        <v>236</v>
      </c>
      <c r="C51" s="51" t="s">
        <v>0</v>
      </c>
      <c r="D51" s="51" t="s">
        <v>237</v>
      </c>
      <c r="E51" s="55">
        <v>7243749</v>
      </c>
    </row>
    <row r="52" spans="1:5" customFormat="1" ht="38.25" x14ac:dyDescent="0.2">
      <c r="A52" s="53" t="s">
        <v>221</v>
      </c>
      <c r="B52" s="54" t="s">
        <v>238</v>
      </c>
      <c r="C52" s="51" t="s">
        <v>111</v>
      </c>
      <c r="D52" s="51" t="s">
        <v>239</v>
      </c>
      <c r="E52" s="55">
        <v>2759167</v>
      </c>
    </row>
    <row r="53" spans="1:5" customFormat="1" ht="63.75" x14ac:dyDescent="0.2">
      <c r="A53" s="53" t="s">
        <v>221</v>
      </c>
      <c r="B53" s="54" t="s">
        <v>240</v>
      </c>
      <c r="C53" s="51" t="s">
        <v>241</v>
      </c>
      <c r="D53" s="51" t="s">
        <v>242</v>
      </c>
      <c r="E53" s="55">
        <v>6900</v>
      </c>
    </row>
    <row r="54" spans="1:5" customFormat="1" ht="63.75" x14ac:dyDescent="0.2">
      <c r="A54" s="53" t="s">
        <v>221</v>
      </c>
      <c r="B54" s="54" t="s">
        <v>243</v>
      </c>
      <c r="C54" s="51" t="s">
        <v>170</v>
      </c>
      <c r="D54" s="51" t="s">
        <v>244</v>
      </c>
      <c r="E54" s="55">
        <v>5678.36</v>
      </c>
    </row>
    <row r="55" spans="1:5" customFormat="1" ht="63.75" x14ac:dyDescent="0.2">
      <c r="A55" s="53" t="s">
        <v>221</v>
      </c>
      <c r="B55" s="54" t="s">
        <v>245</v>
      </c>
      <c r="C55" s="51" t="s">
        <v>246</v>
      </c>
      <c r="D55" s="51" t="s">
        <v>247</v>
      </c>
      <c r="E55" s="55">
        <v>1303258.8600000001</v>
      </c>
    </row>
    <row r="56" spans="1:5" customFormat="1" ht="63.75" x14ac:dyDescent="0.2">
      <c r="A56" s="53" t="s">
        <v>221</v>
      </c>
      <c r="B56" s="54" t="s">
        <v>248</v>
      </c>
      <c r="C56" s="51" t="s">
        <v>249</v>
      </c>
      <c r="D56" s="51" t="s">
        <v>250</v>
      </c>
      <c r="E56" s="55">
        <v>74788.399999999994</v>
      </c>
    </row>
    <row r="57" spans="1:5" customFormat="1" ht="76.5" x14ac:dyDescent="0.2">
      <c r="A57" s="53" t="s">
        <v>251</v>
      </c>
      <c r="B57" s="54" t="s">
        <v>252</v>
      </c>
      <c r="C57" s="51" t="s">
        <v>134</v>
      </c>
      <c r="D57" s="51" t="s">
        <v>253</v>
      </c>
      <c r="E57" s="55">
        <v>467651.11</v>
      </c>
    </row>
    <row r="58" spans="1:5" customFormat="1" ht="76.5" x14ac:dyDescent="0.2">
      <c r="A58" s="53" t="s">
        <v>251</v>
      </c>
      <c r="B58" s="54" t="s">
        <v>254</v>
      </c>
      <c r="C58" s="51" t="s">
        <v>255</v>
      </c>
      <c r="D58" s="51" t="s">
        <v>256</v>
      </c>
      <c r="E58" s="55">
        <v>20000</v>
      </c>
    </row>
    <row r="59" spans="1:5" customFormat="1" ht="51" x14ac:dyDescent="0.2">
      <c r="A59" s="53" t="s">
        <v>251</v>
      </c>
      <c r="B59" s="54" t="s">
        <v>257</v>
      </c>
      <c r="C59" s="51" t="s">
        <v>258</v>
      </c>
      <c r="D59" s="51" t="s">
        <v>259</v>
      </c>
      <c r="E59" s="55">
        <v>62010</v>
      </c>
    </row>
    <row r="60" spans="1:5" customFormat="1" ht="63.75" x14ac:dyDescent="0.2">
      <c r="A60" s="53" t="s">
        <v>251</v>
      </c>
      <c r="B60" s="54" t="s">
        <v>260</v>
      </c>
      <c r="C60" s="51" t="s">
        <v>114</v>
      </c>
      <c r="D60" s="51" t="s">
        <v>261</v>
      </c>
      <c r="E60" s="55">
        <v>69245</v>
      </c>
    </row>
    <row r="61" spans="1:5" customFormat="1" ht="38.25" x14ac:dyDescent="0.2">
      <c r="A61" s="53" t="s">
        <v>262</v>
      </c>
      <c r="B61" s="54" t="s">
        <v>263</v>
      </c>
      <c r="C61" s="51" t="s">
        <v>129</v>
      </c>
      <c r="D61" s="51" t="s">
        <v>264</v>
      </c>
      <c r="E61" s="55">
        <v>24273050.920000002</v>
      </c>
    </row>
    <row r="62" spans="1:5" customFormat="1" ht="38.25" x14ac:dyDescent="0.2">
      <c r="A62" s="53" t="s">
        <v>262</v>
      </c>
      <c r="B62" s="54" t="s">
        <v>265</v>
      </c>
      <c r="C62" s="51" t="s">
        <v>126</v>
      </c>
      <c r="D62" s="51" t="s">
        <v>266</v>
      </c>
      <c r="E62" s="55">
        <v>100000</v>
      </c>
    </row>
    <row r="63" spans="1:5" customFormat="1" ht="51" x14ac:dyDescent="0.2">
      <c r="A63" s="53" t="s">
        <v>262</v>
      </c>
      <c r="B63" s="54" t="s">
        <v>267</v>
      </c>
      <c r="C63" s="51" t="s">
        <v>129</v>
      </c>
      <c r="D63" s="51" t="s">
        <v>268</v>
      </c>
      <c r="E63" s="55">
        <v>10250000</v>
      </c>
    </row>
    <row r="64" spans="1:5" customFormat="1" ht="51" x14ac:dyDescent="0.2">
      <c r="A64" s="53" t="s">
        <v>262</v>
      </c>
      <c r="B64" s="54" t="s">
        <v>269</v>
      </c>
      <c r="C64" s="51" t="s">
        <v>131</v>
      </c>
      <c r="D64" s="51" t="s">
        <v>270</v>
      </c>
      <c r="E64" s="55">
        <v>11367415.780000001</v>
      </c>
    </row>
    <row r="65" spans="1:5" customFormat="1" x14ac:dyDescent="0.2">
      <c r="A65" s="53" t="s">
        <v>271</v>
      </c>
      <c r="B65" s="54" t="s">
        <v>272</v>
      </c>
      <c r="C65" s="51" t="s">
        <v>273</v>
      </c>
      <c r="D65" s="52" t="s">
        <v>274</v>
      </c>
      <c r="E65" s="55">
        <v>20387490.259999998</v>
      </c>
    </row>
    <row r="66" spans="1:5" customFormat="1" x14ac:dyDescent="0.2">
      <c r="A66" s="53" t="s">
        <v>271</v>
      </c>
      <c r="B66" s="54" t="s">
        <v>275</v>
      </c>
      <c r="C66" s="51" t="s">
        <v>273</v>
      </c>
      <c r="D66" s="52" t="s">
        <v>276</v>
      </c>
      <c r="E66" s="55">
        <v>11344910.210000001</v>
      </c>
    </row>
    <row r="67" spans="1:5" customFormat="1" x14ac:dyDescent="0.2">
      <c r="A67" s="53" t="s">
        <v>271</v>
      </c>
      <c r="B67" s="54" t="s">
        <v>277</v>
      </c>
      <c r="C67" s="51" t="s">
        <v>273</v>
      </c>
      <c r="D67" s="52" t="s">
        <v>278</v>
      </c>
      <c r="E67" s="55">
        <v>24993022.840000004</v>
      </c>
    </row>
    <row r="68" spans="1:5" customFormat="1" ht="25.5" x14ac:dyDescent="0.2">
      <c r="A68" s="53" t="s">
        <v>271</v>
      </c>
      <c r="B68" s="54" t="s">
        <v>279</v>
      </c>
      <c r="C68" s="51" t="s">
        <v>0</v>
      </c>
      <c r="D68" s="52" t="s">
        <v>280</v>
      </c>
      <c r="E68" s="55">
        <v>2479000</v>
      </c>
    </row>
    <row r="69" spans="1:5" customFormat="1" x14ac:dyDescent="0.2">
      <c r="A69" s="53" t="s">
        <v>271</v>
      </c>
      <c r="B69" s="54" t="s">
        <v>281</v>
      </c>
      <c r="C69" s="51" t="s">
        <v>273</v>
      </c>
      <c r="D69" s="52" t="s">
        <v>282</v>
      </c>
      <c r="E69" s="55">
        <v>4380483.3899999997</v>
      </c>
    </row>
    <row r="70" spans="1:5" customFormat="1" x14ac:dyDescent="0.2">
      <c r="A70" s="53" t="s">
        <v>271</v>
      </c>
      <c r="B70" s="54" t="s">
        <v>283</v>
      </c>
      <c r="C70" s="51" t="s">
        <v>273</v>
      </c>
      <c r="D70" s="52" t="s">
        <v>284</v>
      </c>
      <c r="E70" s="55">
        <v>661764.6</v>
      </c>
    </row>
    <row r="71" spans="1:5" customFormat="1" x14ac:dyDescent="0.2">
      <c r="A71" s="53" t="s">
        <v>271</v>
      </c>
      <c r="B71" s="54" t="s">
        <v>285</v>
      </c>
      <c r="C71" s="51" t="s">
        <v>273</v>
      </c>
      <c r="D71" s="52" t="s">
        <v>286</v>
      </c>
      <c r="E71" s="55">
        <v>709033.5</v>
      </c>
    </row>
    <row r="72" spans="1:5" customFormat="1" x14ac:dyDescent="0.2">
      <c r="A72" s="53" t="s">
        <v>271</v>
      </c>
      <c r="B72" s="54" t="s">
        <v>287</v>
      </c>
      <c r="C72" s="51" t="s">
        <v>273</v>
      </c>
      <c r="D72" s="52" t="s">
        <v>288</v>
      </c>
      <c r="E72" s="55">
        <v>746935.25</v>
      </c>
    </row>
    <row r="73" spans="1:5" customFormat="1" ht="25.5" x14ac:dyDescent="0.2">
      <c r="A73" s="53" t="s">
        <v>271</v>
      </c>
      <c r="B73" s="54" t="s">
        <v>289</v>
      </c>
      <c r="C73" s="51" t="s">
        <v>0</v>
      </c>
      <c r="D73" s="52" t="s">
        <v>290</v>
      </c>
      <c r="E73" s="55">
        <v>25000</v>
      </c>
    </row>
    <row r="74" spans="1:5" customFormat="1" x14ac:dyDescent="0.2">
      <c r="A74" s="53" t="s">
        <v>271</v>
      </c>
      <c r="B74" s="54" t="s">
        <v>291</v>
      </c>
      <c r="C74" s="51" t="s">
        <v>273</v>
      </c>
      <c r="D74" s="52" t="s">
        <v>292</v>
      </c>
      <c r="E74" s="55">
        <v>155641.5</v>
      </c>
    </row>
    <row r="75" spans="1:5" customFormat="1" x14ac:dyDescent="0.2">
      <c r="A75" s="53" t="s">
        <v>271</v>
      </c>
      <c r="B75" s="54" t="s">
        <v>293</v>
      </c>
      <c r="C75" s="51" t="s">
        <v>273</v>
      </c>
      <c r="D75" s="52" t="s">
        <v>294</v>
      </c>
      <c r="E75" s="55">
        <v>34587</v>
      </c>
    </row>
    <row r="76" spans="1:5" customFormat="1" ht="76.5" x14ac:dyDescent="0.2">
      <c r="A76" s="53" t="s">
        <v>295</v>
      </c>
      <c r="B76" s="54" t="s">
        <v>296</v>
      </c>
      <c r="C76" s="51" t="s">
        <v>116</v>
      </c>
      <c r="D76" s="51" t="s">
        <v>297</v>
      </c>
      <c r="E76" s="55">
        <v>1795360.59</v>
      </c>
    </row>
    <row r="77" spans="1:5" customFormat="1" ht="38.25" x14ac:dyDescent="0.2">
      <c r="A77" s="53" t="s">
        <v>295</v>
      </c>
      <c r="B77" s="54" t="s">
        <v>298</v>
      </c>
      <c r="C77" s="51" t="s">
        <v>299</v>
      </c>
      <c r="D77" s="51" t="s">
        <v>300</v>
      </c>
      <c r="E77" s="55">
        <v>5303.5199999999995</v>
      </c>
    </row>
    <row r="78" spans="1:5" customFormat="1" ht="38.25" x14ac:dyDescent="0.2">
      <c r="A78" s="53" t="s">
        <v>295</v>
      </c>
      <c r="B78" s="54" t="s">
        <v>301</v>
      </c>
      <c r="C78" s="51" t="s">
        <v>302</v>
      </c>
      <c r="D78" s="51" t="s">
        <v>303</v>
      </c>
      <c r="E78" s="55">
        <v>200002.56</v>
      </c>
    </row>
    <row r="79" spans="1:5" customFormat="1" ht="63.75" x14ac:dyDescent="0.2">
      <c r="A79" s="53" t="s">
        <v>295</v>
      </c>
      <c r="B79" s="54" t="s">
        <v>304</v>
      </c>
      <c r="C79" s="51" t="s">
        <v>136</v>
      </c>
      <c r="D79" s="51" t="s">
        <v>305</v>
      </c>
      <c r="E79" s="55">
        <v>43068.409999999996</v>
      </c>
    </row>
    <row r="80" spans="1:5" customFormat="1" ht="63.75" x14ac:dyDescent="0.2">
      <c r="A80" s="53" t="s">
        <v>295</v>
      </c>
      <c r="B80" s="54" t="s">
        <v>306</v>
      </c>
      <c r="C80" s="51" t="s">
        <v>307</v>
      </c>
      <c r="D80" s="51" t="s">
        <v>308</v>
      </c>
      <c r="E80" s="55">
        <v>1137236.7999999998</v>
      </c>
    </row>
    <row r="81" spans="1:5" customFormat="1" ht="76.5" x14ac:dyDescent="0.2">
      <c r="A81" s="53" t="s">
        <v>295</v>
      </c>
      <c r="B81" s="54" t="s">
        <v>309</v>
      </c>
      <c r="C81" s="51" t="s">
        <v>310</v>
      </c>
      <c r="D81" s="51" t="s">
        <v>311</v>
      </c>
      <c r="E81" s="55">
        <v>7400</v>
      </c>
    </row>
    <row r="82" spans="1:5" customFormat="1" ht="51" x14ac:dyDescent="0.2">
      <c r="A82" s="53" t="s">
        <v>312</v>
      </c>
      <c r="B82" s="54" t="s">
        <v>313</v>
      </c>
      <c r="C82" s="51" t="s">
        <v>124</v>
      </c>
      <c r="D82" s="51" t="s">
        <v>314</v>
      </c>
      <c r="E82" s="55">
        <v>76300</v>
      </c>
    </row>
    <row r="83" spans="1:5" customFormat="1" ht="25.5" x14ac:dyDescent="0.2">
      <c r="A83" s="53" t="s">
        <v>312</v>
      </c>
      <c r="B83" s="54" t="s">
        <v>315</v>
      </c>
      <c r="C83" s="51" t="s">
        <v>0</v>
      </c>
      <c r="D83" s="52" t="s">
        <v>316</v>
      </c>
      <c r="E83" s="55">
        <v>9730</v>
      </c>
    </row>
    <row r="84" spans="1:5" customFormat="1" ht="25.5" x14ac:dyDescent="0.2">
      <c r="A84" s="53" t="s">
        <v>312</v>
      </c>
      <c r="B84" s="54" t="s">
        <v>317</v>
      </c>
      <c r="C84" s="51" t="s">
        <v>0</v>
      </c>
      <c r="D84" s="52" t="s">
        <v>318</v>
      </c>
      <c r="E84" s="55">
        <v>72195</v>
      </c>
    </row>
    <row r="85" spans="1:5" customFormat="1" ht="51" x14ac:dyDescent="0.2">
      <c r="A85" s="53" t="s">
        <v>312</v>
      </c>
      <c r="B85" s="54" t="s">
        <v>319</v>
      </c>
      <c r="C85" s="51" t="s">
        <v>117</v>
      </c>
      <c r="D85" s="51" t="s">
        <v>320</v>
      </c>
      <c r="E85" s="55">
        <v>2134053.19</v>
      </c>
    </row>
    <row r="86" spans="1:5" customFormat="1" ht="63.75" x14ac:dyDescent="0.2">
      <c r="A86" s="53" t="s">
        <v>321</v>
      </c>
      <c r="B86" s="54" t="s">
        <v>322</v>
      </c>
      <c r="C86" s="51" t="s">
        <v>323</v>
      </c>
      <c r="D86" s="51" t="s">
        <v>324</v>
      </c>
      <c r="E86" s="55">
        <v>9440</v>
      </c>
    </row>
    <row r="87" spans="1:5" customFormat="1" ht="76.5" x14ac:dyDescent="0.2">
      <c r="A87" s="53" t="s">
        <v>321</v>
      </c>
      <c r="B87" s="54" t="s">
        <v>325</v>
      </c>
      <c r="C87" s="51" t="s">
        <v>326</v>
      </c>
      <c r="D87" s="51" t="s">
        <v>327</v>
      </c>
      <c r="E87" s="55">
        <v>81975.570000000007</v>
      </c>
    </row>
    <row r="88" spans="1:5" customFormat="1" ht="76.5" x14ac:dyDescent="0.2">
      <c r="A88" s="53" t="s">
        <v>321</v>
      </c>
      <c r="B88" s="54" t="s">
        <v>328</v>
      </c>
      <c r="C88" s="51" t="s">
        <v>329</v>
      </c>
      <c r="D88" s="51" t="s">
        <v>330</v>
      </c>
      <c r="E88" s="55">
        <v>120859.16</v>
      </c>
    </row>
    <row r="89" spans="1:5" customFormat="1" ht="51" x14ac:dyDescent="0.2">
      <c r="A89" s="53" t="s">
        <v>321</v>
      </c>
      <c r="B89" s="54" t="s">
        <v>331</v>
      </c>
      <c r="C89" s="51" t="s">
        <v>113</v>
      </c>
      <c r="D89" s="51" t="s">
        <v>332</v>
      </c>
      <c r="E89" s="55">
        <v>49132.4</v>
      </c>
    </row>
    <row r="90" spans="1:5" customFormat="1" ht="76.5" x14ac:dyDescent="0.2">
      <c r="A90" s="53" t="s">
        <v>321</v>
      </c>
      <c r="B90" s="54" t="s">
        <v>333</v>
      </c>
      <c r="C90" s="51" t="s">
        <v>334</v>
      </c>
      <c r="D90" s="51" t="s">
        <v>335</v>
      </c>
      <c r="E90" s="55">
        <v>6200</v>
      </c>
    </row>
    <row r="91" spans="1:5" customFormat="1" ht="76.5" x14ac:dyDescent="0.2">
      <c r="A91" s="53" t="s">
        <v>321</v>
      </c>
      <c r="B91" s="54" t="s">
        <v>336</v>
      </c>
      <c r="C91" s="51" t="s">
        <v>337</v>
      </c>
      <c r="D91" s="51" t="s">
        <v>338</v>
      </c>
      <c r="E91" s="55">
        <v>791640.48</v>
      </c>
    </row>
    <row r="92" spans="1:5" customFormat="1" ht="51" x14ac:dyDescent="0.2">
      <c r="A92" s="53" t="s">
        <v>321</v>
      </c>
      <c r="B92" s="54" t="s">
        <v>339</v>
      </c>
      <c r="C92" s="51" t="s">
        <v>340</v>
      </c>
      <c r="D92" s="51" t="s">
        <v>341</v>
      </c>
      <c r="E92" s="55">
        <v>24360</v>
      </c>
    </row>
    <row r="93" spans="1:5" customFormat="1" ht="63.75" x14ac:dyDescent="0.2">
      <c r="A93" s="53" t="s">
        <v>321</v>
      </c>
      <c r="B93" s="54" t="s">
        <v>342</v>
      </c>
      <c r="C93" s="51" t="s">
        <v>343</v>
      </c>
      <c r="D93" s="51" t="s">
        <v>344</v>
      </c>
      <c r="E93" s="55">
        <v>121599</v>
      </c>
    </row>
    <row r="94" spans="1:5" customFormat="1" ht="51" x14ac:dyDescent="0.2">
      <c r="A94" s="53" t="s">
        <v>321</v>
      </c>
      <c r="B94" s="54" t="s">
        <v>345</v>
      </c>
      <c r="C94" s="51" t="s">
        <v>112</v>
      </c>
      <c r="D94" s="51" t="s">
        <v>346</v>
      </c>
      <c r="E94" s="55">
        <v>84220</v>
      </c>
    </row>
    <row r="95" spans="1:5" customFormat="1" ht="76.5" x14ac:dyDescent="0.2">
      <c r="A95" s="53" t="s">
        <v>321</v>
      </c>
      <c r="B95" s="54" t="s">
        <v>347</v>
      </c>
      <c r="C95" s="51" t="s">
        <v>348</v>
      </c>
      <c r="D95" s="51" t="s">
        <v>349</v>
      </c>
      <c r="E95" s="55">
        <v>30090</v>
      </c>
    </row>
    <row r="96" spans="1:5" customFormat="1" ht="76.5" x14ac:dyDescent="0.2">
      <c r="A96" s="53" t="s">
        <v>350</v>
      </c>
      <c r="B96" s="54" t="s">
        <v>351</v>
      </c>
      <c r="C96" s="51" t="s">
        <v>352</v>
      </c>
      <c r="D96" s="51" t="s">
        <v>353</v>
      </c>
      <c r="E96" s="55">
        <v>172882.8</v>
      </c>
    </row>
    <row r="97" spans="1:5" customFormat="1" ht="51" x14ac:dyDescent="0.2">
      <c r="A97" s="53" t="s">
        <v>350</v>
      </c>
      <c r="B97" s="54" t="s">
        <v>354</v>
      </c>
      <c r="C97" s="51" t="s">
        <v>355</v>
      </c>
      <c r="D97" s="51" t="s">
        <v>356</v>
      </c>
      <c r="E97" s="55">
        <v>10266</v>
      </c>
    </row>
    <row r="98" spans="1:5" customFormat="1" ht="76.5" x14ac:dyDescent="0.2">
      <c r="A98" s="53" t="s">
        <v>350</v>
      </c>
      <c r="B98" s="54" t="s">
        <v>357</v>
      </c>
      <c r="C98" s="51" t="s">
        <v>358</v>
      </c>
      <c r="D98" s="51" t="s">
        <v>359</v>
      </c>
      <c r="E98" s="55">
        <v>7602272.6299999999</v>
      </c>
    </row>
    <row r="99" spans="1:5" customFormat="1" ht="51" x14ac:dyDescent="0.2">
      <c r="A99" s="53" t="s">
        <v>350</v>
      </c>
      <c r="B99" s="54" t="s">
        <v>360</v>
      </c>
      <c r="C99" s="51" t="s">
        <v>361</v>
      </c>
      <c r="D99" s="51" t="s">
        <v>362</v>
      </c>
      <c r="E99" s="55">
        <v>31152</v>
      </c>
    </row>
    <row r="100" spans="1:5" customFormat="1" ht="51" x14ac:dyDescent="0.2">
      <c r="A100" s="53" t="s">
        <v>363</v>
      </c>
      <c r="B100" s="54" t="s">
        <v>364</v>
      </c>
      <c r="C100" s="51" t="s">
        <v>365</v>
      </c>
      <c r="D100" s="51" t="s">
        <v>366</v>
      </c>
      <c r="E100" s="55">
        <v>177933.5</v>
      </c>
    </row>
    <row r="101" spans="1:5" customFormat="1" ht="51" x14ac:dyDescent="0.2">
      <c r="A101" s="53" t="s">
        <v>363</v>
      </c>
      <c r="B101" s="54" t="s">
        <v>367</v>
      </c>
      <c r="C101" s="51" t="s">
        <v>125</v>
      </c>
      <c r="D101" s="51" t="s">
        <v>368</v>
      </c>
      <c r="E101" s="55">
        <v>943255.76</v>
      </c>
    </row>
    <row r="102" spans="1:5" customFormat="1" ht="38.25" x14ac:dyDescent="0.2">
      <c r="A102" s="53" t="s">
        <v>363</v>
      </c>
      <c r="B102" s="54" t="s">
        <v>369</v>
      </c>
      <c r="C102" s="51" t="s">
        <v>370</v>
      </c>
      <c r="D102" s="51" t="s">
        <v>371</v>
      </c>
      <c r="E102" s="55">
        <v>5204999.9400000004</v>
      </c>
    </row>
    <row r="103" spans="1:5" customFormat="1" ht="38.25" x14ac:dyDescent="0.2">
      <c r="A103" s="53" t="s">
        <v>363</v>
      </c>
      <c r="B103" s="54" t="s">
        <v>372</v>
      </c>
      <c r="C103" s="51" t="s">
        <v>370</v>
      </c>
      <c r="D103" s="51" t="s">
        <v>373</v>
      </c>
      <c r="E103" s="55">
        <v>5204999.9400000004</v>
      </c>
    </row>
    <row r="104" spans="1:5" customFormat="1" ht="38.25" x14ac:dyDescent="0.2">
      <c r="A104" s="53" t="s">
        <v>363</v>
      </c>
      <c r="B104" s="54" t="s">
        <v>374</v>
      </c>
      <c r="C104" s="51" t="s">
        <v>370</v>
      </c>
      <c r="D104" s="51" t="s">
        <v>375</v>
      </c>
      <c r="E104" s="55">
        <v>5204999.9400000004</v>
      </c>
    </row>
    <row r="105" spans="1:5" customFormat="1" ht="51" x14ac:dyDescent="0.2">
      <c r="A105" s="53" t="s">
        <v>376</v>
      </c>
      <c r="B105" s="54" t="s">
        <v>377</v>
      </c>
      <c r="C105" s="51" t="s">
        <v>378</v>
      </c>
      <c r="D105" s="51" t="s">
        <v>379</v>
      </c>
      <c r="E105" s="55">
        <v>300000</v>
      </c>
    </row>
    <row r="106" spans="1:5" customFormat="1" ht="51" x14ac:dyDescent="0.2">
      <c r="A106" s="53" t="s">
        <v>376</v>
      </c>
      <c r="B106" s="54" t="s">
        <v>380</v>
      </c>
      <c r="C106" s="51" t="s">
        <v>381</v>
      </c>
      <c r="D106" s="51" t="s">
        <v>382</v>
      </c>
      <c r="E106" s="55">
        <v>60000</v>
      </c>
    </row>
    <row r="107" spans="1:5" customFormat="1" ht="63.75" x14ac:dyDescent="0.2">
      <c r="A107" s="53" t="s">
        <v>376</v>
      </c>
      <c r="B107" s="54" t="s">
        <v>383</v>
      </c>
      <c r="C107" s="51" t="s">
        <v>384</v>
      </c>
      <c r="D107" s="51" t="s">
        <v>385</v>
      </c>
      <c r="E107" s="55">
        <v>96000</v>
      </c>
    </row>
    <row r="108" spans="1:5" customFormat="1" ht="76.5" x14ac:dyDescent="0.2">
      <c r="A108" s="53" t="s">
        <v>376</v>
      </c>
      <c r="B108" s="54" t="s">
        <v>386</v>
      </c>
      <c r="C108" s="51" t="s">
        <v>133</v>
      </c>
      <c r="D108" s="51" t="s">
        <v>387</v>
      </c>
      <c r="E108" s="55">
        <v>11800</v>
      </c>
    </row>
    <row r="109" spans="1:5" customFormat="1" ht="51" x14ac:dyDescent="0.2">
      <c r="A109" s="53" t="s">
        <v>376</v>
      </c>
      <c r="B109" s="54" t="s">
        <v>388</v>
      </c>
      <c r="C109" s="51" t="s">
        <v>389</v>
      </c>
      <c r="D109" s="51" t="s">
        <v>390</v>
      </c>
      <c r="E109" s="55">
        <v>174999.99</v>
      </c>
    </row>
    <row r="110" spans="1:5" customFormat="1" ht="51" x14ac:dyDescent="0.2">
      <c r="A110" s="53" t="s">
        <v>376</v>
      </c>
      <c r="B110" s="54" t="s">
        <v>391</v>
      </c>
      <c r="C110" s="51" t="s">
        <v>392</v>
      </c>
      <c r="D110" s="51" t="s">
        <v>393</v>
      </c>
      <c r="E110" s="55">
        <v>35400</v>
      </c>
    </row>
    <row r="111" spans="1:5" customFormat="1" ht="25.5" x14ac:dyDescent="0.2">
      <c r="A111" s="53" t="s">
        <v>376</v>
      </c>
      <c r="B111" s="54" t="s">
        <v>394</v>
      </c>
      <c r="C111" s="51" t="s">
        <v>0</v>
      </c>
      <c r="D111" s="52" t="s">
        <v>395</v>
      </c>
      <c r="E111" s="55">
        <v>4882.5</v>
      </c>
    </row>
    <row r="112" spans="1:5" customFormat="1" ht="76.5" x14ac:dyDescent="0.2">
      <c r="A112" s="53" t="s">
        <v>376</v>
      </c>
      <c r="B112" s="54" t="s">
        <v>396</v>
      </c>
      <c r="C112" s="51" t="s">
        <v>397</v>
      </c>
      <c r="D112" s="51" t="s">
        <v>398</v>
      </c>
      <c r="E112" s="55">
        <v>16000</v>
      </c>
    </row>
    <row r="113" spans="1:9" customFormat="1" ht="51" x14ac:dyDescent="0.2">
      <c r="A113" s="53" t="s">
        <v>399</v>
      </c>
      <c r="B113" s="54" t="s">
        <v>400</v>
      </c>
      <c r="C113" s="51" t="s">
        <v>161</v>
      </c>
      <c r="D113" s="51" t="s">
        <v>401</v>
      </c>
      <c r="E113" s="55">
        <v>60400</v>
      </c>
    </row>
    <row r="114" spans="1:9" customFormat="1" ht="76.5" x14ac:dyDescent="0.2">
      <c r="A114" s="53" t="s">
        <v>399</v>
      </c>
      <c r="B114" s="54" t="s">
        <v>402</v>
      </c>
      <c r="C114" s="51" t="s">
        <v>403</v>
      </c>
      <c r="D114" s="51" t="s">
        <v>404</v>
      </c>
      <c r="E114" s="55">
        <v>113539.7</v>
      </c>
    </row>
    <row r="115" spans="1:9" customFormat="1" ht="63.75" x14ac:dyDescent="0.2">
      <c r="A115" s="53" t="s">
        <v>399</v>
      </c>
      <c r="B115" s="54" t="s">
        <v>405</v>
      </c>
      <c r="C115" s="51" t="s">
        <v>249</v>
      </c>
      <c r="D115" s="51" t="s">
        <v>250</v>
      </c>
      <c r="E115" s="55">
        <v>36580</v>
      </c>
    </row>
    <row r="116" spans="1:9" customFormat="1" ht="22.15" customHeight="1" x14ac:dyDescent="0.2">
      <c r="A116" s="53" t="s">
        <v>406</v>
      </c>
      <c r="B116" s="54" t="s">
        <v>407</v>
      </c>
      <c r="C116" s="51" t="s">
        <v>0</v>
      </c>
      <c r="D116" s="52" t="s">
        <v>408</v>
      </c>
      <c r="E116" s="55">
        <v>81910.47</v>
      </c>
    </row>
    <row r="117" spans="1:9" customFormat="1" ht="22.15" customHeight="1" x14ac:dyDescent="0.2">
      <c r="A117" s="53" t="s">
        <v>406</v>
      </c>
      <c r="B117" s="54" t="s">
        <v>409</v>
      </c>
      <c r="C117" s="51" t="s">
        <v>0</v>
      </c>
      <c r="D117" s="52" t="s">
        <v>410</v>
      </c>
      <c r="E117" s="55">
        <v>48454.09</v>
      </c>
    </row>
    <row r="118" spans="1:9" customFormat="1" ht="63.75" x14ac:dyDescent="0.2">
      <c r="A118" s="53" t="s">
        <v>406</v>
      </c>
      <c r="B118" s="54" t="s">
        <v>411</v>
      </c>
      <c r="C118" s="51" t="s">
        <v>412</v>
      </c>
      <c r="D118" s="51" t="s">
        <v>413</v>
      </c>
      <c r="E118" s="55">
        <v>173342</v>
      </c>
    </row>
    <row r="119" spans="1:9" customFormat="1" ht="63.75" x14ac:dyDescent="0.2">
      <c r="A119" s="53" t="s">
        <v>414</v>
      </c>
      <c r="B119" s="54" t="s">
        <v>415</v>
      </c>
      <c r="C119" s="51" t="s">
        <v>137</v>
      </c>
      <c r="D119" s="51" t="s">
        <v>416</v>
      </c>
      <c r="E119" s="55">
        <v>114224</v>
      </c>
    </row>
    <row r="120" spans="1:9" customFormat="1" ht="51" x14ac:dyDescent="0.2">
      <c r="A120" s="53" t="s">
        <v>414</v>
      </c>
      <c r="B120" s="54" t="s">
        <v>417</v>
      </c>
      <c r="C120" s="51" t="s">
        <v>418</v>
      </c>
      <c r="D120" s="51" t="s">
        <v>419</v>
      </c>
      <c r="E120" s="55">
        <v>40002</v>
      </c>
    </row>
    <row r="121" spans="1:9" customFormat="1" ht="51" x14ac:dyDescent="0.2">
      <c r="A121" s="53" t="s">
        <v>414</v>
      </c>
      <c r="B121" s="54" t="s">
        <v>420</v>
      </c>
      <c r="C121" s="51" t="s">
        <v>135</v>
      </c>
      <c r="D121" s="51" t="s">
        <v>421</v>
      </c>
      <c r="E121" s="55">
        <v>30975</v>
      </c>
    </row>
    <row r="122" spans="1:9" ht="16.899999999999999" customHeight="1" x14ac:dyDescent="0.25">
      <c r="A122" s="73" t="s">
        <v>118</v>
      </c>
      <c r="B122" s="74"/>
      <c r="C122" s="74"/>
      <c r="D122" s="75"/>
      <c r="E122" s="46">
        <f>SUM(E12:E121)</f>
        <v>197341242.33999997</v>
      </c>
      <c r="F122" s="43"/>
      <c r="G122" s="48"/>
      <c r="H122" s="49"/>
      <c r="I122" s="50"/>
    </row>
    <row r="123" spans="1:9" x14ac:dyDescent="0.2">
      <c r="F123" s="47"/>
    </row>
    <row r="124" spans="1:9" x14ac:dyDescent="0.2">
      <c r="F124" s="47"/>
    </row>
    <row r="125" spans="1:9" x14ac:dyDescent="0.2">
      <c r="F125" s="47"/>
    </row>
    <row r="126" spans="1:9" x14ac:dyDescent="0.2">
      <c r="F126" s="47"/>
    </row>
    <row r="127" spans="1:9" x14ac:dyDescent="0.2">
      <c r="F127" s="47"/>
    </row>
    <row r="128" spans="1:9" x14ac:dyDescent="0.2">
      <c r="F128" s="47"/>
    </row>
  </sheetData>
  <autoFilter ref="A11:E122" xr:uid="{6DAEBFF1-423C-4958-9BF4-90140145A229}"/>
  <mergeCells count="5">
    <mergeCell ref="A122:D122"/>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2024-08-06T15:13:15Z</cp:lastPrinted>
  <dcterms:created xsi:type="dcterms:W3CDTF">2022-09-16T14:51:44Z</dcterms:created>
  <dcterms:modified xsi:type="dcterms:W3CDTF">2024-08-06T15:13:54Z</dcterms:modified>
</cp:coreProperties>
</file>