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Agosto\Presupuesto\"/>
    </mc:Choice>
  </mc:AlternateContent>
  <xr:revisionPtr revIDLastSave="0" documentId="8_{603CE793-9398-433B-AEAE-1D44F27C4A13}"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lib.'!$A$11:$E$92</definedName>
    <definedName name="_xlnm.Print_Area" localSheetId="0">'0001'!$A$1:$P$92</definedName>
    <definedName name="_xlnm.Print_Area" localSheetId="1">'listado de los lib.'!$A$2:$E$101</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 l="1"/>
  <c r="C12" i="2"/>
  <c r="D12" i="2"/>
  <c r="E12" i="2"/>
  <c r="F12" i="2"/>
  <c r="G12" i="2"/>
  <c r="H12" i="2"/>
  <c r="I12" i="2"/>
  <c r="J12" i="2"/>
  <c r="E92" i="3"/>
  <c r="P13" i="2" l="1"/>
  <c r="C84" i="2" l="1"/>
  <c r="C83" i="2" s="1"/>
  <c r="B84" i="2"/>
  <c r="B83" i="2" s="1"/>
  <c r="C82" i="2"/>
  <c r="B82" i="2"/>
  <c r="C81" i="2"/>
  <c r="B81" i="2"/>
  <c r="C79" i="2"/>
  <c r="B79" i="2"/>
  <c r="C78" i="2"/>
  <c r="B78" i="2"/>
  <c r="C75" i="2"/>
  <c r="B75" i="2"/>
  <c r="C74" i="2"/>
  <c r="B74" i="2"/>
  <c r="C73" i="2"/>
  <c r="B73" i="2"/>
  <c r="C71" i="2"/>
  <c r="B71" i="2"/>
  <c r="C70" i="2"/>
  <c r="B70" i="2"/>
  <c r="B18"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N12" i="2"/>
  <c r="L12" i="2"/>
  <c r="D80" i="2" l="1"/>
  <c r="C80" i="2"/>
  <c r="B69" i="2"/>
  <c r="C38" i="2"/>
  <c r="D69" i="2"/>
  <c r="C72" i="2"/>
  <c r="F76" i="2"/>
  <c r="B77" i="2"/>
  <c r="B47" i="2"/>
  <c r="D64" i="2"/>
  <c r="B80" i="2"/>
  <c r="D77" i="2"/>
  <c r="D54" i="2"/>
  <c r="D72" i="2"/>
  <c r="C64" i="2"/>
  <c r="C69" i="2"/>
  <c r="C47" i="2"/>
  <c r="C77" i="2"/>
  <c r="K76" i="2"/>
  <c r="L76" i="2"/>
  <c r="E28" i="2"/>
  <c r="M28" i="2"/>
  <c r="F54" i="2"/>
  <c r="N54" i="2"/>
  <c r="K54" i="2"/>
  <c r="H28" i="2"/>
  <c r="J47" i="2"/>
  <c r="I47" i="2"/>
  <c r="F47" i="2"/>
  <c r="N47" i="2"/>
  <c r="G72" i="2"/>
  <c r="E76" i="2"/>
  <c r="M76" i="2"/>
  <c r="J77" i="2"/>
  <c r="F18" i="2"/>
  <c r="N18" i="2"/>
  <c r="K18" i="2"/>
  <c r="E38" i="2"/>
  <c r="M38" i="2"/>
  <c r="D38" i="2"/>
  <c r="L38" i="2"/>
  <c r="I38" i="2"/>
  <c r="H47" i="2"/>
  <c r="I64" i="2"/>
  <c r="F64" i="2"/>
  <c r="N64" i="2"/>
  <c r="K64" i="2"/>
  <c r="N76" i="2"/>
  <c r="I76" i="2"/>
  <c r="B38"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<sst xmlns="http://schemas.openxmlformats.org/spreadsheetml/2006/main" count="437" uniqueCount="339">
  <si>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</si>
  <si>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</si>
  <si>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</si>
  <si>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</si>
  <si>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</si>
  <si>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</si>
  <si>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</si>
  <si>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</si>
  <si>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</si>
  <si>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</si>
  <si>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</si>
  <si>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</si>
  <si>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</si>
  <si>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</si>
  <si>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</si>
  <si>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</si>
  <si>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</si>
  <si>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</si>
  <si>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</si>
  <si>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</si>
  <si>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</si>
  <si>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</si>
  <si>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</si>
  <si>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</si>
  <si>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</si>
  <si>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</si>
  <si>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</si>
  <si>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</si>
  <si>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</si>
  <si>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</si>
  <si>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</si>
  <si>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</si>
  <si>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</si>
  <si>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</si>
  <si>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</si>
  <si>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</si>
  <si>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</si>
  <si>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</si>
  <si>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</si>
  <si>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</si>
  <si>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</si>
  <si>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</si>
  <si>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</si>
  <si>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</si>
  <si>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</si>
  <si>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</si>
  <si>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</si>
  <si>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</si>
  <si>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</si>
  <si>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</si>
  <si>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</si>
  <si>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</si>
  <si>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</si>
  <si>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</si>
  <si>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</si>
  <si>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</si>
  <si>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</si>
  <si>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</si>
  <si>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</si>
  <si>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</si>
  <si>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</si>
  <si>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</si>
  <si>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</si>
  <si>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</si>
  <si>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</si>
  <si>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</si>
  <si>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</si>
  <si>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</si>
  <si>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</si>
  <si>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</si>
  <si>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</si>
  <si>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</si>
  <si>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</si>
  <si>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</si>
  <si>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</si>
  <si>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</si>
  <si>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</si>
  <si>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</si>
  <si>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</si>
  <si>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</si>
  <si>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</si>
  <si>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</si>
  <si>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</si>
  <si>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</si>
  <si>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</si>
  <si>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</si>
  <si>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</si>
  <si>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</si>
  <si>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</si>
  <si>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</si>
  <si>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</si>
  <si>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</si>
  <si>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</si>
  <si>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</si>
  <si>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</si>
  <si>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</si>
  <si>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</si>
  <si>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</si>
  <si>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</si>
  <si>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</si>
  <si>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</si>
  <si>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</si>
  <si>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</si>
  <si>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</si>
  <si>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</si>
  <si>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</si>
  <si>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</si>
  <si>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</si>
  <si>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</si>
  <si>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</si>
  <si>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</si>
  <si>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</si>
  <si>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</si>
  <si>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</si>
  <si>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</si>
  <si>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</si>
  <si>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</si>
  <si>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</si>
  <si>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TOTAL</t>
  </si>
  <si>
    <t>INST NAC DE AGUAS POTABLES Y ALCATARILLADOS</t>
  </si>
  <si>
    <t>BANDA DE MUSICA DE DUVERGE</t>
  </si>
  <si>
    <t>Año 2024</t>
  </si>
  <si>
    <t>EMPRESA DISTRIBUIDORA DE ELECTRICIDAD DEL ESTE S A</t>
  </si>
  <si>
    <t>BANDA MUNICIPAL DE MUSICA DE BANI</t>
  </si>
  <si>
    <t>BANDA DE MUSICA MUNICIPAL BY LUIS ANTONIO BELTRE</t>
  </si>
  <si>
    <t>ACADEMIA DOMINICANA DE LA HISTORIA</t>
  </si>
  <si>
    <t>EDESUR DOMINICANA, S.A</t>
  </si>
  <si>
    <t>ALTICE DOMINICANA, SA</t>
  </si>
  <si>
    <t>ARCHIVO GRAL DE LA NACION</t>
  </si>
  <si>
    <t>CORPORACIÓN ESTATAL DE RADIO Y TELEVISIÓN (CERTV)</t>
  </si>
  <si>
    <t>DIRECCION GENERAL DE CINE</t>
  </si>
  <si>
    <t>BANCO DE RESERVA DE LA REP.  DOM. BANCO SERVICIOS MULTIPLES, SA</t>
  </si>
  <si>
    <t>YONA YONEL DIESEL, SRL</t>
  </si>
  <si>
    <t>FT GENERAL SOLUTIONS, SRL</t>
  </si>
  <si>
    <t>CORPORACION DE ACUEDUCTO Y ALCANTARILLADO DE PTO PLATA</t>
  </si>
  <si>
    <t>DISLA URIBE KONCEPTO, SRL</t>
  </si>
  <si>
    <t>SEGUROS RESERVAS, SA</t>
  </si>
  <si>
    <t>EDITORA HOY, SAS</t>
  </si>
  <si>
    <t>PAGO VIATICOS DENTRO DEL PAIS JULIO 2024-P01</t>
  </si>
  <si>
    <t>OFICINA DE COORDINACION PRESIDENCIAL</t>
  </si>
  <si>
    <t>PAGO VIATICO DENTRO DEL PAIS JULIO 2024-P01</t>
  </si>
  <si>
    <t>01/08/2024</t>
  </si>
  <si>
    <t>2979</t>
  </si>
  <si>
    <t>AUTOCAMIONES C POR A</t>
  </si>
  <si>
    <t>PAGO FACTURA E450000000040, POR SERVICIO DE MANTENIMIENTO PREVENTIVO A LA CAMIONETA IZUSU AÑO 2020 PLACA EL08707, PERTENECIENTE A LA FLOTILLA VEHICULAR DE ESTE MINISTERIO DE CULTURA, PROCESO CULTURA-UC-CD-2024-0059, ORDEN CULTURA-2024-00140, SEGUN ANEXOS</t>
  </si>
  <si>
    <t>2983</t>
  </si>
  <si>
    <t>2 BENEFICIARIOS</t>
  </si>
  <si>
    <t>P/CARACTER EVENTUAL JULIO 2024 - ADICIONAL</t>
  </si>
  <si>
    <t>2999</t>
  </si>
  <si>
    <t>GRUPO ASTRO, SRL</t>
  </si>
  <si>
    <t>PAGO FACTURA B1500007598, POR ENMARCADOS DE 3 CERTIFICADOS DE LOS PREMIOS ANUAL LUIS DIAS DE MUSICA DEL CARNAVAL DOMINICANO 2024, PROCESO CULTURA-UC-CD-2023-0017, ORDEN No. CULTURA-2023-00041, SEGUN ANEXOS</t>
  </si>
  <si>
    <t>3001</t>
  </si>
  <si>
    <t>PAGO FACTURA B1500007613, POR ENMARCADO DE CERTIFICADO OTORGADO POR LA DIRECCION DE ETICA E INTEGRIDAD GUBERNAMENTAL  A ESTE MINISTERIO DE CULTURA, PROCESO CULTURA-UC-CD-2023-0017, ORDEN CULTURA-2023-00041, SEGUN ANEXOS</t>
  </si>
  <si>
    <t>3003</t>
  </si>
  <si>
    <t>TRANSFERECIA A FAVOR DE LA BANDA DE MUSICA DE DUVERGE, CORRESPONDIENTE AL MES DE AGOSTO 2024, SEGUN ANEXOS.</t>
  </si>
  <si>
    <t>3005</t>
  </si>
  <si>
    <t>TRANSFERENCIA  A FAVOR DE LA BANDA DE MUSICA MUNICIPAL DE BANI CORRESPONDIENTE A LA SUBVECION DEL MES AGOSTO 2024, SEGUN ANEXOS.</t>
  </si>
  <si>
    <t>3006</t>
  </si>
  <si>
    <t>TRANSFERENCIA A FAVOR DE LA CORPORACION ESTATAL DE RADIO Y TELEVISION (CERTV), CORRESPONDIENTE AL MES DE AGOSTO 2024, PARA PAGO DE NOMINA Y APORTE PARA GASTOS ADMINISTRATIVOS Y ENERGIA ELECTRICA, SEGUN ANEXOS</t>
  </si>
  <si>
    <t>02/08/2024</t>
  </si>
  <si>
    <t>3019</t>
  </si>
  <si>
    <t>BATUTA BY PABLO POLANCO, SRL</t>
  </si>
  <si>
    <t>PAGO POR ALQUILER DE EQUIPOS AUDIOVISUALES PARA FESTIVAL INTERNACIONAL CORAL CANTEMOS EL DIA 10 DE JULIO 2024 EN EL TEATRO NACIONAL, PROCESO CULTUA-DAF-CD-2024-0024, ORDEN DE COMPRA 2024-00136, SEGUN ANEXOS.</t>
  </si>
  <si>
    <t>3021</t>
  </si>
  <si>
    <t>SGA SERVICIOS GENERALES DE ADMINISTRACIÓN, SRL</t>
  </si>
  <si>
    <t>PAGO SERVICIOS ESPECIALES DE TRATAMIENTO DE COMEJEN (BAÑADO DE PAREDES Y PISOS),MANTENIMIENTO DE ESTRUCTURAS DEL EDIFICIO , PISOS, VENTANAS Y PUERTAS EN EL 2DO. NIVEL DE LA CASA ATARAZANA 7 EN LA CUIDAD COLONIAL,CULT- DAF-CD-2024-0034, ORDEN 2024-00090</t>
  </si>
  <si>
    <t>3026</t>
  </si>
  <si>
    <t>05/08/2024</t>
  </si>
  <si>
    <t>3032</t>
  </si>
  <si>
    <t>INVERSIONES ND &amp; ASOCIADOS, SRL</t>
  </si>
  <si>
    <t>PAGO POR  ADQUISICION DE UTENSILIOS DE COCINA USO ESTE MINISTERIO CULTURA PROCESO CULTURA. DAF-CM-2024-0004 ORDEN 2024-00083, SEGUN ANEXOS.</t>
  </si>
  <si>
    <t>3034</t>
  </si>
  <si>
    <t>PUBLICACIONES AHORA C X A</t>
  </si>
  <si>
    <t>PAGO POR SERVICIO DE RENOVACION DE SUSCRIPCION ANUAL EN EL PERIODICO  EL NACIONAL PARA USO DE LA DIRECCION DE COMUNICACIONES EN LA SEDE DE ESTE MINISTERIO DE CULTURA, PROCESO CULTURA-DAF-CD-2024-0050, ORDEN 2024-00127, SEGUN ANEXOS.</t>
  </si>
  <si>
    <t>3039</t>
  </si>
  <si>
    <t>BANDA DE MUSICA VICENTE NOBLE</t>
  </si>
  <si>
    <t>TRANSFERENCIA A FAVOR DE LA BANDA DE MUSICA MUNICIPAL DE VICENTE NOBLE, CORRESPONDIENTE A LA SUBVENCION DE LOS MESES DE JULIO Y AGOSTO 2024, SEGUN ANEXOS.</t>
  </si>
  <si>
    <t>3040</t>
  </si>
  <si>
    <t>MULTIGRABADO SRL</t>
  </si>
  <si>
    <t>PAGO SERVICIOS POR CONFECCION DE SELLOS, ROTULO Y RECONOCIMIENTOS PARA ACTIVIDADES DE ESTE MINISTERIO, PROCESO CULTURA-UC-CD-2023-0134, ORDEN 2023-00369, MEDIANTE FACTURAS INDICADAS EN ANEXO</t>
  </si>
  <si>
    <t>06/08/2024</t>
  </si>
  <si>
    <t>3057</t>
  </si>
  <si>
    <t>PAGO POR SUMINISTRO DE AGUA, CORRESPONDIENTE AL MES DE JULIO 2024 DEL INMUEBLE DONDE ESTA UBICADA LA CASA DE LA CULTURA MARIA MONTES, EN LA PROVINCIA DE BARAHONA, DEPENDECIA DE ESTE MINISTERIO DE CULTURA, SEGUN ANEXOS.</t>
  </si>
  <si>
    <t>3059</t>
  </si>
  <si>
    <t>PAGO POR SERVICIOS DE ENERGIA ELECTRICA DEL CENTRO CULTURAL MARIA MONTES(BARAHONA), CORRESPONDIENTE AL MES DE JUNIO 2024, SEGUN ANEXOS</t>
  </si>
  <si>
    <t>3060</t>
  </si>
  <si>
    <t>PAGO FACTURA B1500033388, POR SERVICIOS DE AGUA, CLOACA Y AYUNTAMIENTO DEL CENTRO DE LA CULTURA DE SANTIAGO, DEPENDENCIA DE ESTE MINISTERIO DE CULTURA, UBICADA EN LA REGION NORTE, CORRESPONDIENTE AL MES DE JULIO 2024, SEGUN ANEXOS</t>
  </si>
  <si>
    <t>3061</t>
  </si>
  <si>
    <t>PAGO POR REPARACIÓN DE SOPLADORA (BLOWER) DE USO DEL AREA VERDE DE LA SEDE  PROC- CULT- UC-CD-2024-0006, ORDEN -2024-00002, SEGUN ANEOS</t>
  </si>
  <si>
    <t>3063</t>
  </si>
  <si>
    <t>PAGO DE TARJETAS FLOTILLA CORPORACION No. 422694, DE LA ASIGNACION DE COMBUSTIBLE, CORRESPONDIENTE AL MES DE SEPTIEMBRE 2024, SEGUN ANEXOS</t>
  </si>
  <si>
    <t>3071</t>
  </si>
  <si>
    <t>TRANSFERENCIA A FAVOR DEL TEATRO ORQUESTAL DOMINICANO, CORRESPONDIENTE AL MES DE AGOSTO 2024, SEGUN ANEXOS.</t>
  </si>
  <si>
    <t>3075</t>
  </si>
  <si>
    <t>TRANSFERENCIA  A FAVOR DE PROYECTOS CULTURALES, CORRESPONDIENTE AL MES DE AGOSTO 2024</t>
  </si>
  <si>
    <t>3077</t>
  </si>
  <si>
    <t>TRANSFERENCIA A FAVOR DE LA DIRECCION DE CULTURA DOMINICANA EN EL EXTERIOR, CORRESPONDIENTE AL MES DE AGOSTO 2024, SEGUN ANEXOS.-MINISTERIO DE CULTURA</t>
  </si>
  <si>
    <t>3078</t>
  </si>
  <si>
    <t>PAGO POR SERVICIOS DE INTERNET MOVIL Y TELEFONICAS DE LAS FLOTAS DE ESTE MINISTERIO DE CULTURA, CORRESPONDIENTE AL MES DE JULIO 2024 (TELEFONO LOCAL Y SERVICIOS DE INTERNET Y TELEVISION POR CABLE) SEGUN ANEXOS.</t>
  </si>
  <si>
    <t>3079</t>
  </si>
  <si>
    <t>TRANSFERENCIA  A FAVOR DE  ACTIVIDADES CULTURALES, CORRESPONDIENTE AL MES DE AGOSTO 2024</t>
  </si>
  <si>
    <t>3080</t>
  </si>
  <si>
    <t>TRANSFERENCIA  A FAVOR DEL CORO DE CAMARA KORIBE, CORRESPONDIENTE AL MES DE AGOSTO 2024</t>
  </si>
  <si>
    <t>07/08/2024</t>
  </si>
  <si>
    <t>3088</t>
  </si>
  <si>
    <t>PAGO POR SERVICIOS DE ENERGIA ELECTRICA DE ESTE MINISTERIO DE CULTURA  Y SUS DEPENDENCIAS, CORRESPONDIENTE AL MES DE JULIO  2024, SEGUN ANEXOS</t>
  </si>
  <si>
    <t>08/08/2024</t>
  </si>
  <si>
    <t>3100</t>
  </si>
  <si>
    <t>TRANSFERENCIA  A FAVOR DE LA DIRECCION GENERAL DE CINE POR CONCEPTO DE GASTOS CORRIENTES Y NOMINA, CORRESPONDIENTE AL MES  DE AGOSTO 2024, SEGUN ANEXOS.</t>
  </si>
  <si>
    <t>09/08/2024</t>
  </si>
  <si>
    <t>3113</t>
  </si>
  <si>
    <t>DISTRIBUIDORA Y SERVICIOS DIVERSOS DISOPE, SRL</t>
  </si>
  <si>
    <t>PAGO FACTURA B1500000693, POR SERVICIO DE PERSONALIZACION DE ARTICULOS PROMOCIONALES PARA USO DEL MINISTERIO, PROCESO CULTURA-DAF-CD-2024-0061, ORDEN DE COMPRA 2024-00153, SEGUN ANEXOS</t>
  </si>
  <si>
    <t>3114</t>
  </si>
  <si>
    <t>PLANCHAKI, SRL</t>
  </si>
  <si>
    <t>PAGO POR SERVICIO DE LAVADO Y PLANCHADO DE DIVERSOS ARTICULOS P/ SER USADOS EN LA INSTITUCION CONT-BS-0006858-2024,PROC-CULT-DAF-CM-2024-0020, ORDEN 2024-00106, SEGUN ANEXOS.</t>
  </si>
  <si>
    <t>3126</t>
  </si>
  <si>
    <t>PAGO FACTURA B1500000502, POR SUMINISTRO DE 700 GALONES DE GASOIL PARA PLANTAS ELECTRICAS DE LA SEDE, PROCESO CULTURA-DAF-CM-2023-0059, ORDEN DE COMPRA CULTURA-2023-00326, SEGUN ANEXOS</t>
  </si>
  <si>
    <t>3128</t>
  </si>
  <si>
    <t>PAGO SERV. TELEFONICOS Y FLOTAS DE ESTE MINC Y SUS DEPENDENCIAS, CORRESP.  AL MES DE JULIO 2024 Y MES DE AGOSTO 2024 DEL PATRONATO DE LA CIUDAD COLONIAL Y DEL PANTEON DE LA PATRIA(SERV. LARGA DISTANCIA, TELEFONO LOCAL, INTERNET Y TV POR CABLE) SEGUN ANEXO</t>
  </si>
  <si>
    <t>3129</t>
  </si>
  <si>
    <t>PAGO TRANSFERENCIA A FAVOR DE LA BANDA DE MUSICA MUNICIPAL BY LUIS ANTONIO BELTRE-AZUA, CORRESPONDIENTE A LA SUBVENCION DE AGOSTO 2024. SEGUN ANEXOS.</t>
  </si>
  <si>
    <t>3131</t>
  </si>
  <si>
    <t>P/VIATICOS DENTRO DEL PAIS JULIO 2024-P01</t>
  </si>
  <si>
    <t>3133</t>
  </si>
  <si>
    <t>PAGO POR SERVICIOS DE ENERGIA ELECTRICA DE LAS DEPENDENCIAS DE ESTE MINISTERIO DE CULTURA EN LA REGION NORTE, CORRESPONDIENTE AL MES DE JULIO DEL 2024, SEGUN ANEXOS.</t>
  </si>
  <si>
    <t>12/08/2024</t>
  </si>
  <si>
    <t>3139</t>
  </si>
  <si>
    <t>FRANMYR CONFECCIONES Y DISEÑO, SRL</t>
  </si>
  <si>
    <t>PAGO POR SERVICIO DE  CONFECCION DE PRENDAS DE VESTIR IDENTICADAS CON LOGO DEL MINISTERIO DE CULTURA, PROC-DAF-CD-2024-0016, ORDEN 2024-00030, SEGUN ANEXOS.</t>
  </si>
  <si>
    <t>3141</t>
  </si>
  <si>
    <t>VICTOR GARCIA AIRE ACONDICIONADO, SRL</t>
  </si>
  <si>
    <t>PAGO FACTURA B1500002921, POR ADQUISICION DE AIRES ACONDICIONADOS PARA LA DIRECCION DEL FOLKLORE Y LA OFICINA DE MECENAZGO, DEPENDENCIA DE ESTE MINISTERIO, PROCESO CULTURA-DAF-CM-2024-0026, ORDEN DE COMPRA CULTURA 2024-00139, SEGUN ANEXOS</t>
  </si>
  <si>
    <t>3146</t>
  </si>
  <si>
    <t>PAGO POR SERVICIOS DE RECOGIDA DE BASURA DE ESTE MINISTERIO DE CULTURA  Y SUS DEPENDENCIAS, CORRESPONDIENTE AL MES DE AGOSTO 2024, SEGUN ANEXOS</t>
  </si>
  <si>
    <t>3149</t>
  </si>
  <si>
    <t>REINTEGRO DEVOLUCIÓN SUBSIDIO DE MATERNIDAD CORRESPONDIENTE A MAYO 2024.</t>
  </si>
  <si>
    <t>3150</t>
  </si>
  <si>
    <t>REINTEGRO DEVOLUCIÓN SUBSIDIO POR ENFERMEDAD COMÚN CORRESPONDIENTE A JUNIO 2024.</t>
  </si>
  <si>
    <t>13/08/2024</t>
  </si>
  <si>
    <t>3163</t>
  </si>
  <si>
    <t>PAGO FACTURAS  B1500006742 Y B1500006760, POR SERVICIOS DE RECOGIDA DE BASURA DE LAS DEPENDENCIAS DE ESTE MINISTERIO DE CULTURA, UBICADA EN LA REGION NORTE, CORRESPONDIENTE AL MES DE AGOSTO DEL 2024, SEGUN ANEXOS</t>
  </si>
  <si>
    <t>3167</t>
  </si>
  <si>
    <t>PAGO POR SERVICIOS DE AGUA Y BASURA  DEL GRAN TEATRO DEL CIBAO, DEPENDENCIA  DE ESTE MINISTERIO DE CULTURA , UBICADA EN LA REGION NORTE, CORRESPONDIENTE AL MES DE JULIO 2024, SEGUN ANEXOS.</t>
  </si>
  <si>
    <t>3173</t>
  </si>
  <si>
    <t>PAGO POLIZA DE SEGURO, DE DOS VEHICULOS QUE ESTABAN EN REPARACION (TOYOTA PRIUS 2024,Y TOYOTA CAMRY 2015, PERTENECIENTE A LA FLOTILLA VEHICULAR DE ESTE MINC. VIGENCIA DEL 02/08/2024 AL 30/06/2024, PROC- CULT-DAF-CM-0016, ORDEN 2024-00108, SEGUN ANEXOS</t>
  </si>
  <si>
    <t>14/08/2024</t>
  </si>
  <si>
    <t>3183</t>
  </si>
  <si>
    <t>TECNAS C POR A</t>
  </si>
  <si>
    <t>PAGO POR SERVICIOS DE MANTENIMIENTO DEL ASCENSOR DEL MONUMENTO A LOS HEROES DE LA RESTAURACION, PROCESO CULTURA-UC-CD-2023-0042 Y ORDEN DE COMPRA- 2023-00156, SEGUN ANEXOS.</t>
  </si>
  <si>
    <t>15/08/2024</t>
  </si>
  <si>
    <t>3197</t>
  </si>
  <si>
    <t>AN-DISTRIBUIDORES INTERNACIONALES DE PETRÓLEO, SA</t>
  </si>
  <si>
    <t xml:space="preserve">ADQUISICION DE TICKETS DE COMBUSTIBLE PREPAGADOS, MEDIANTE FACT B1500033743, PARA ASIGNACION  PERSONAL DE LA SEDE Y DEPENDENCIAS DE ESTE MINC, TRANSPORTACION, CORRESPONDENCIA Y AREAS VERDES, PROCESO CULTURA-CCC-CP-2024-0004, CERT BS-0007827-2024, SEGUN </t>
  </si>
  <si>
    <t>3211</t>
  </si>
  <si>
    <t>TRANSFERENCIA A FAVOR DEL ARCHIVO GENERAL DE LA NACION(AGN), CORRESPONDIENTE A GASTOS Y PAGOS DE NOMINA DEL MES DE AGOSTO 2024</t>
  </si>
  <si>
    <t>3215</t>
  </si>
  <si>
    <t>19/08/2024</t>
  </si>
  <si>
    <t>3225</t>
  </si>
  <si>
    <t>PAGO SUELDO FIJO AGOSTO 2024 - PROG.01</t>
  </si>
  <si>
    <t>3227</t>
  </si>
  <si>
    <t>PAGO CARACTER EVENTUAL - AGO.2024 - P01</t>
  </si>
  <si>
    <t>3229</t>
  </si>
  <si>
    <t>PAGO PRIMA DE TRANSPORTE - AGO.2024 - P01</t>
  </si>
  <si>
    <t>3231</t>
  </si>
  <si>
    <t xml:space="preserve">PAGO TRAMITE DE PENSION - AGO.2024 </t>
  </si>
  <si>
    <t>3233</t>
  </si>
  <si>
    <t>PAGO SUPLENCIA - AGOSTO 2024 - P01</t>
  </si>
  <si>
    <t>3235</t>
  </si>
  <si>
    <t>PAGO SUELDO FIJO AGOSTO 2024 - PROG.11</t>
  </si>
  <si>
    <t>3237</t>
  </si>
  <si>
    <t>PAGO EMPLEADOS TEMPORALES - AGO.2024 - P01</t>
  </si>
  <si>
    <t>3239</t>
  </si>
  <si>
    <t>PAGO SUELDO FIJO AGOSTO 2024 - PROG.13</t>
  </si>
  <si>
    <t>3241</t>
  </si>
  <si>
    <t>PAGO PERIODO PROBATORIO - AGO.2024 - P01</t>
  </si>
  <si>
    <t>3249</t>
  </si>
  <si>
    <t>P/INCENTIVO P/REND. INDIVIDUAL 2023-INACTIVO-P01</t>
  </si>
  <si>
    <t>3251</t>
  </si>
  <si>
    <t>PAGO VIATICO DENTRO DEL PAIS AGOSTO 2024</t>
  </si>
  <si>
    <t>3253</t>
  </si>
  <si>
    <t>PAGO POR SERVICIO INSTILAVCION Y FACTURACION DE INTERNET FIJO TEMPORAL DEL 1 AL 11 DE AGOSTO 2024, PARA EL MUSEO CASA DE LA MUSICA EN EL MARCO DEL PRROYECTO RITMOS PATRIMONIALES DEPENDENCIA DE ESTE MINISTERIO DE CULTURA, SEGUN ANEXOS.</t>
  </si>
  <si>
    <t>3256</t>
  </si>
  <si>
    <t>RAFAEL ARMANDO GUERRERO SEPULVEDA</t>
  </si>
  <si>
    <t>PAGO POR SERVICIOS DE CATERING PARA ENCUENTROS REGIONALES "DIAGNOSTICO SOBRE BIBLIOTECAS PUBLICAS EN RD, PROCESO CULTURA-DAF-CD-2024-0048, ORDEN 2024-00116, SEGUN ANEXOS</t>
  </si>
  <si>
    <t>3261</t>
  </si>
  <si>
    <t>PAGO POR SERVICIOS DE AGUA POTABLE DE ESTE MINISTERIO DE CULTURA Y SUS DEPENDENCIAS CORRESPONDIENTE AL MES DE AGOSTO 2024, SEGUN ANEXOS</t>
  </si>
  <si>
    <t>20/08/2024</t>
  </si>
  <si>
    <t>3280</t>
  </si>
  <si>
    <t>PAGO FACT. B1500027814, POR SUMINISTRO DE AGUA POTABLE Y ALCANTARILLADO DEL INMUEBLE DONDE ESTA UBICADA LA OFICINA DE PATRIMONIO CULTURAL EN LA PROVINCIA PUERTO PLATA, DEPENDENCIA DE ESTE MINC, CORRESPONDIENTE AL MES DE AGOSTO 2024, SEGUN ANEXO</t>
  </si>
  <si>
    <t>3281</t>
  </si>
  <si>
    <t>PAGO FACTURA B1500033865, POR SERVICIOS DE AGUA, CLOACA Y AYUNTAMIENTO DEL CENTRO DE LA CULTURA DE SANTIAGO, DEPENDENCIA DE ESTE MINISTERIO DE CULTURA, UBICADA EN LA REGION NORTE, CORRESPONDIENTE AL MES DE AGOSTO 2024, SEGUN ANEXOS</t>
  </si>
  <si>
    <t>3284</t>
  </si>
  <si>
    <t>PAGO INTERINATO - AGOSTO 2024 - P01</t>
  </si>
  <si>
    <t>3295</t>
  </si>
  <si>
    <t>PONTIFICIA UNIVERSIDAD CATÓLICA MADRE Y MAESTRA</t>
  </si>
  <si>
    <t>PAGO FACTURA B1500010369, POR CAPACITACION A COLABORADORES DE ESTE MINISTERIO,DIPLOMADO EN ADMINISTRACION DE RECURSOS HUMANOS, PROCESO CULTURA-DAF-CD-2024-0046, ORDEN DE COMPRA 2024-00118, SEGUN ANEXOS</t>
  </si>
  <si>
    <t>21/08/2024</t>
  </si>
  <si>
    <t>3299</t>
  </si>
  <si>
    <t>P/COMPENSACION DE SEGURIDAD AGOSTO 2024-P01</t>
  </si>
  <si>
    <t>3314</t>
  </si>
  <si>
    <t>TRANSFERENCIA  A FAVOR DE LA  ACADEMIA DOMINICANA DE LA HISTORIA, CORRESPONDIENTE A LA SUBVENCION DEL MES  DE AGOSTO 2024, SEGUN ANEXOS.</t>
  </si>
  <si>
    <t>3315</t>
  </si>
  <si>
    <t>TRANSFERENCIA A FAVOR DEL INSTITUTO DUARTIANO, CORRESPONDIENTE A GASTOS CORRIENTES Y PAGO DE NOMINA DEL MES DE AGOSTO 2024, SEGUN ANEXOS</t>
  </si>
  <si>
    <t>22/08/2024</t>
  </si>
  <si>
    <t>3328</t>
  </si>
  <si>
    <t>PAGO POR SERVICIOS DE AGUA POTABLE DEL PANTEON DE LA PATRIA, DEPENDENCIA DE ESTE MINISTERIO DE CULTURA CORRESPONDIENTE A LOS  MESES  DE JULIO Y AGOSTO  2024, SEGUN ANEXOS</t>
  </si>
  <si>
    <t>3335</t>
  </si>
  <si>
    <t>P/VIATICO DENTRO DEL PAIS AGOSTO 2024-P01</t>
  </si>
  <si>
    <t>3338</t>
  </si>
  <si>
    <t>CTAV, SRL</t>
  </si>
  <si>
    <t>PAGO POR SERVICIOS DE ALQUILERES PARA SER UTILIZADOS EN EL MONTAJE DEL ACTO INAUGURAL DE LA ESCUELA DE BELLAS ARTES DE SANTIAGO CELEBRADO EL 10 DE AGOSTO 2024, PROCESO CULTURA-DAF-CM-2024-0003, ORDEN 2024-00084 SEGUN ANEXOS</t>
  </si>
  <si>
    <t>26/08/2024</t>
  </si>
  <si>
    <t>3358</t>
  </si>
  <si>
    <t>PAGO BOLETOS AEREOS DE ESTE MINC A FAVOR DE MILAGROS GERMAN, BEATRIZ FERRER Y LAURA KHOURI  DEL 4 AL 8 DE AGOSTO 2024 P/ AGOTAR AGENDA DE TRABAJO EN NEW JERSEY, Y JUAN MUBARAK, QUIEN VIAJO HACIA NUEVA DELHI, INDIA,  DEL 19 DE JULIO AL 1 AGOSTO 2024  ANEXO</t>
  </si>
  <si>
    <t>27/08/2024</t>
  </si>
  <si>
    <t>3361</t>
  </si>
  <si>
    <t>P/VIATICO DENTRO DEL PAIS AGOSTO 2024</t>
  </si>
  <si>
    <t>3363</t>
  </si>
  <si>
    <t>P/RETROACTIVO CARACTER EVENTUAL JULIO 2024</t>
  </si>
  <si>
    <t>3365</t>
  </si>
  <si>
    <t>PAGO HORAS EXTRAORDINARIAS JULIO 2024-P01</t>
  </si>
  <si>
    <t>3368</t>
  </si>
  <si>
    <t>3370</t>
  </si>
  <si>
    <t>P/VIATICO DENTRO DEL PAIS SEPTIEMBRE 2024-P01</t>
  </si>
  <si>
    <t>28/08/2024</t>
  </si>
  <si>
    <t>3390</t>
  </si>
  <si>
    <t>GRUPO DIARIO LIBRE S A</t>
  </si>
  <si>
    <t>PAGO FACT, B1500003494, POR PUBLICACION DE LLAMADO A LICITACION PUBLICA NACIONAL PARA LA CONTRATACION DE LOS SERV. DE ALMUERZO Y CENAS PARA EL PERSONAL CIVIL Y MILITAR DE ESTE MINC Y SUS DEPENDENCIAS, PROCESO CULTURA-CCC-PEPB-2024-0003 Y ORDEN  2024-00158</t>
  </si>
  <si>
    <t>3391</t>
  </si>
  <si>
    <t>PAGO POR PUBLICACION DE LLAMADO A LICITACION PUBLICA NACIONAL PARA CONTRATACION DE LOS SERVICIOS DE  ALMUERZO Y CENA PARA EL PERSONAL CIVIL Y MILITAR DE ESTE MINISTERIO Y SUS DEPENDENCIAS, DE ACUERDO AL PROC. CULTURA -CCC-PEPB-2024-0003, ORDEN DE 2024-001</t>
  </si>
  <si>
    <t>3395</t>
  </si>
  <si>
    <t>PAGO SERVICIOS DE CATERING, PARA  ACTIVIDADES DE ESTE MINISTERIO Y SUS DEPENDENCIAS, PROCESO CULTURA 2023-0071, ORDEN 2023-00370, SEGUN ANEXOS.</t>
  </si>
  <si>
    <t>3397</t>
  </si>
  <si>
    <t>BANDA DE MUSICA DE CABRAL</t>
  </si>
  <si>
    <t>TRANSFERENCIA A FAVOR DE LA BANDA MUNICIPAL DE MUSICA DE CABRAL, INC CORRESPONDIENTE A LOS MESES DE JUNIO Y JULIO  2024, SEGUN ANEXOS.</t>
  </si>
  <si>
    <t>En RD$1,466,136,600.5</t>
  </si>
  <si>
    <t>DESDE EL 01 AL 31 DE AGOSTO 2024</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</si>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</sst>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8">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0" fontId="6" fillId="0" borderId="0" xfId="0" applyFont="1" applyAlignment="1">
      <alignment horizontal="left" vertical="center"/>
    </xf>
    <xf numFmtId="4" fontId="0" fillId="5" borderId="0" xfId="0" applyNumberFormat="1" applyFill="1"/>
    <xf numFmtId="0" fontId="2" fillId="4" borderId="12" xfId="0" applyFont="1" applyFill="1" applyBorder="1" applyAlignment="1">
      <alignment horizontal="right"/>
    </xf>
    <xf numFmtId="39" fontId="17" fillId="4" borderId="12" xfId="0" applyNumberFormat="1" applyFont="1" applyFill="1" applyBorder="1" applyAlignment="1">
      <alignment horizontal="center"/>
    </xf>
    <xf numFmtId="39" fontId="17" fillId="6" borderId="12" xfId="0" applyNumberFormat="1" applyFont="1" applyFill="1" applyBorder="1"/>
    <xf numFmtId="39" fontId="0" fillId="5" borderId="0" xfId="0" applyNumberFormat="1" applyFill="1"/>
    <xf numFmtId="40" fontId="0" fillId="0" borderId="0" xfId="0" applyNumberFormat="1"/>
    <xf numFmtId="40" fontId="0" fillId="5" borderId="0" xfId="0" applyNumberFormat="1" applyFill="1"/>
    <xf numFmtId="164" fontId="0" fillId="5" borderId="0" xfId="1" applyFont="1" applyFill="1" applyBorder="1"/>
    <xf numFmtId="0" fontId="0" fillId="0" borderId="12" xfId="0" applyBorder="1" applyAlignment="1">
      <alignment horizontal="left" wrapText="1"/>
    </xf>
    <xf numFmtId="0" fontId="0" fillId="0" borderId="12" xfId="0" applyBorder="1" applyAlignment="1">
      <alignment horizontal="left"/>
    </xf>
    <xf numFmtId="49" fontId="0" fillId="0" borderId="12" xfId="0" applyNumberFormat="1" applyBorder="1"/>
    <xf numFmtId="49" fontId="0" fillId="0" borderId="12" xfId="0" applyNumberFormat="1" applyBorder="1" applyAlignment="1">
      <alignment horizontal="right"/>
    </xf>
    <xf numFmtId="40" fontId="0" fillId="0" borderId="12" xfId="0" applyNumberFormat="1" applyBorder="1"/>
    <xf numFmtId="40" fontId="15" fillId="0" borderId="0" xfId="0" applyNumberFormat="1" applyFont="1" applyAlignment="1">
      <alignment vertical="center"/>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7" fillId="6" borderId="13" xfId="0" applyFont="1" applyFill="1" applyBorder="1" applyAlignment="1">
      <alignment horizontal="center"/>
    </xf>
    <xf numFmtId="0" fontId="17" fillId="6" borderId="14" xfId="0" applyFont="1" applyFill="1" applyBorder="1" applyAlignment="1">
      <alignment horizontal="center"/>
    </xf>
    <xf numFmtId="0" fontId="17" fillId="6" borderId="15"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285501</xdr:colOff>
      <xdr:row>0</xdr:row>
      <xdr:rowOff>146957</xdr:rowOff>
    </xdr:from>
    <xdr:to>
      <xdr:col>6</xdr:col>
      <xdr:colOff>483015</xdr:colOff>
      <xdr:row>2</xdr:row>
      <xdr:rowOff>54429</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139713" y="146957"/>
          <a:ext cx="893571" cy="5668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120016</xdr:colOff>
      <xdr:row>0</xdr:row>
      <xdr:rowOff>140970</xdr:rowOff>
    </xdr:from>
    <xdr:to>
      <xdr:col>3</xdr:col>
      <xdr:colOff>1668780</xdr:colOff>
      <xdr:row>6</xdr:row>
      <xdr:rowOff>45721</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91766" y="140970"/>
          <a:ext cx="1548764" cy="876301"/>
        </a:xfrm>
        <a:prstGeom prst="rect">
          <a:avLst/>
        </a:prstGeom>
        <a:noFill/>
        <a:ln>
          <a:noFill/>
        </a:ln>
      </xdr:spPr>
    </xdr:pic>
    <xdr:clientData/>
  </xdr:twoCellAnchor>
  <xdr:twoCellAnchor editAs="oneCell">
    <xdr:from>
      <xdr:col>0</xdr:col>
      <xdr:colOff>579120</xdr:colOff>
      <xdr:row>94</xdr:row>
      <xdr:rowOff>154304</xdr:rowOff>
    </xdr:from>
    <xdr:to>
      <xdr:col>4</xdr:col>
      <xdr:colOff>607730</xdr:colOff>
      <xdr:row>100</xdr:row>
      <xdr:rowOff>116203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579120" y="62314454"/>
          <a:ext cx="7162835" cy="990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C1" zoomScale="130" zoomScaleNormal="130" workbookViewId="0">
      <selection activeCell="I2" sqref="I2"/>
    </sheetView>
  </sheetViews>
  <sheetFormatPr baseColWidth="10" defaultColWidth="13.33203125" defaultRowHeight="12.75" x14ac:dyDescent="0.2"/>
  <cols>
    <col min="1" max="1" width="50.1640625" style="1" customWidth="1"/>
    <col min="2" max="2" width="13.83203125" style="1" customWidth="1"/>
    <col min="3" max="3" width="13.6640625" style="1" customWidth="1"/>
    <col min="4" max="4" width="12" style="1" customWidth="1"/>
    <col min="5" max="5" width="12.6640625" style="1" customWidth="1"/>
    <col min="6" max="6" width="12.1640625" style="1" customWidth="1"/>
    <col min="7" max="7" width="12.5" style="1" customWidth="1"/>
    <col min="8" max="8" width="13" style="1" customWidth="1"/>
    <col min="9" max="9" width="12.6640625" style="1" customWidth="1"/>
    <col min="10" max="10" width="12.5" style="1" customWidth="1"/>
    <col min="11" max="11" width="13" style="1" customWidth="1"/>
    <col min="12" max="12" width="10.5" style="1" customWidth="1"/>
    <col min="13" max="13" width="9.6640625" style="1" customWidth="1"/>
    <col min="14" max="14" width="9.83203125" style="1" customWidth="1"/>
    <col min="15" max="15" width="9.1640625" style="1" customWidth="1"/>
    <col min="16" max="16" width="14.1640625" style="1" customWidth="1"/>
    <col min="17" max="16384" width="13.33203125" style="1"/>
  </cols>
  <sheetData>
    <row r="1" spans="1:17" ht="39" customHeight="1" x14ac:dyDescent="0.2">
      <c r="A1" s="38"/>
      <c r="B1" s="38"/>
      <c r="C1" s="38"/>
      <c r="D1" s="38"/>
      <c r="E1" s="38"/>
      <c r="F1" s="38"/>
      <c r="G1" s="38"/>
      <c r="H1" s="38"/>
      <c r="I1" s="38"/>
      <c r="J1" s="38"/>
      <c r="K1" s="38"/>
      <c r="L1" s="38"/>
      <c r="M1" s="38"/>
      <c r="N1" s="38"/>
      <c r="O1" s="38"/>
      <c r="P1" s="38"/>
    </row>
    <row r="2" spans="1:17" x14ac:dyDescent="0.2">
      <c r="A2" s="38"/>
      <c r="B2" s="38"/>
      <c r="C2" s="38"/>
      <c r="D2" s="38"/>
      <c r="E2" s="38"/>
      <c r="F2" s="38"/>
      <c r="G2" s="38"/>
      <c r="H2" s="38"/>
      <c r="I2" s="38"/>
      <c r="J2" s="38"/>
      <c r="K2" s="38"/>
      <c r="L2" s="38"/>
      <c r="M2" s="38"/>
      <c r="N2" s="38"/>
      <c r="O2" s="38"/>
      <c r="P2" s="38"/>
    </row>
    <row r="3" spans="1:17" ht="20.45" customHeight="1" x14ac:dyDescent="0.2">
      <c r="A3" s="59" t="s">
        <v>0</v>
      </c>
      <c r="B3" s="60"/>
      <c r="C3" s="60"/>
      <c r="D3" s="60"/>
      <c r="E3" s="60"/>
      <c r="F3" s="60"/>
      <c r="G3" s="60"/>
      <c r="H3" s="60"/>
      <c r="I3" s="60"/>
      <c r="J3" s="60"/>
      <c r="K3" s="60"/>
      <c r="L3" s="60"/>
      <c r="M3" s="60"/>
      <c r="N3" s="60"/>
      <c r="O3" s="60"/>
      <c r="P3" s="60"/>
    </row>
    <row r="4" spans="1:17" ht="13.15" customHeight="1" x14ac:dyDescent="0.2">
      <c r="A4" s="57" t="s">
        <v>1</v>
      </c>
      <c r="B4" s="58"/>
      <c r="C4" s="58"/>
      <c r="D4" s="58"/>
      <c r="E4" s="58"/>
      <c r="F4" s="58"/>
      <c r="G4" s="58"/>
      <c r="H4" s="58"/>
      <c r="I4" s="58"/>
      <c r="J4" s="58"/>
      <c r="K4" s="58"/>
      <c r="L4" s="58"/>
      <c r="M4" s="58"/>
      <c r="N4" s="58"/>
      <c r="O4" s="58"/>
      <c r="P4" s="58"/>
    </row>
    <row r="5" spans="1:17" ht="13.15" customHeight="1" x14ac:dyDescent="0.2">
      <c r="A5" s="61" t="s">
        <v>121</v>
      </c>
      <c r="B5" s="62"/>
      <c r="C5" s="62"/>
      <c r="D5" s="62"/>
      <c r="E5" s="62"/>
      <c r="F5" s="62"/>
      <c r="G5" s="62"/>
      <c r="H5" s="62"/>
      <c r="I5" s="62"/>
      <c r="J5" s="62"/>
      <c r="K5" s="62"/>
      <c r="L5" s="62"/>
      <c r="M5" s="62"/>
      <c r="N5" s="62"/>
      <c r="O5" s="62"/>
      <c r="P5" s="62"/>
    </row>
    <row r="6" spans="1:17" ht="15.75" customHeight="1" x14ac:dyDescent="0.2">
      <c r="A6" s="57" t="s">
        <v>2</v>
      </c>
      <c r="B6" s="58"/>
      <c r="C6" s="58"/>
      <c r="D6" s="58"/>
      <c r="E6" s="58"/>
      <c r="F6" s="58"/>
      <c r="G6" s="58"/>
      <c r="H6" s="58"/>
      <c r="I6" s="58"/>
      <c r="J6" s="58"/>
      <c r="K6" s="58"/>
      <c r="L6" s="58"/>
      <c r="M6" s="58"/>
      <c r="N6" s="58"/>
      <c r="O6" s="58"/>
      <c r="P6" s="58"/>
    </row>
    <row r="7" spans="1:17" ht="15.75" customHeight="1" x14ac:dyDescent="0.2">
      <c r="A7" s="60" t="s">
        <v>336</v>
      </c>
      <c r="B7" s="60"/>
      <c r="C7" s="60"/>
      <c r="D7" s="60"/>
      <c r="E7" s="60"/>
      <c r="F7" s="60"/>
      <c r="G7" s="60"/>
      <c r="H7" s="60"/>
      <c r="I7" s="60"/>
      <c r="J7" s="60"/>
      <c r="K7" s="60"/>
      <c r="L7" s="60"/>
      <c r="M7" s="60"/>
      <c r="N7" s="60"/>
      <c r="O7" s="60"/>
      <c r="P7" s="60"/>
    </row>
    <row r="8" spans="1:17" ht="15.75" x14ac:dyDescent="0.2">
      <c r="A8" s="57" t="s">
        <v>97</v>
      </c>
      <c r="B8" s="58"/>
      <c r="C8" s="58"/>
      <c r="D8" s="58"/>
      <c r="E8" s="58"/>
      <c r="F8" s="58"/>
      <c r="G8" s="58"/>
      <c r="H8" s="58"/>
      <c r="I8" s="58"/>
      <c r="J8" s="58"/>
      <c r="K8" s="58"/>
      <c r="L8" s="58"/>
      <c r="M8" s="58"/>
      <c r="N8" s="58"/>
      <c r="O8" s="58"/>
      <c r="P8" s="58"/>
    </row>
    <row r="9" spans="1:17" ht="25.5" customHeight="1" x14ac:dyDescent="0.2">
      <c r="A9" s="66" t="s">
        <v>3</v>
      </c>
      <c r="B9" s="67" t="s">
        <v>4</v>
      </c>
      <c r="C9" s="67" t="s">
        <v>5</v>
      </c>
      <c r="D9" s="69" t="s">
        <v>6</v>
      </c>
      <c r="E9" s="70"/>
      <c r="F9" s="70"/>
      <c r="G9" s="70"/>
      <c r="H9" s="70"/>
      <c r="I9" s="70"/>
      <c r="J9" s="70"/>
      <c r="K9" s="70"/>
      <c r="L9" s="70"/>
      <c r="M9" s="70"/>
      <c r="N9" s="70"/>
      <c r="O9" s="70"/>
      <c r="P9" s="71"/>
    </row>
    <row r="10" spans="1:17" x14ac:dyDescent="0.2">
      <c r="A10" s="66"/>
      <c r="B10" s="68"/>
      <c r="C10" s="68"/>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6"/>
      <c r="C11" s="26"/>
      <c r="D11" s="26"/>
      <c r="E11" s="26"/>
      <c r="F11" s="26"/>
      <c r="G11" s="26"/>
      <c r="H11" s="26"/>
      <c r="I11" s="26"/>
      <c r="J11" s="26"/>
      <c r="K11" s="26"/>
      <c r="L11" s="26"/>
      <c r="M11" s="26"/>
      <c r="N11" s="26"/>
      <c r="O11" s="26"/>
      <c r="P11" s="26"/>
    </row>
    <row r="12" spans="1:17" x14ac:dyDescent="0.2">
      <c r="A12" s="5" t="s">
        <v>21</v>
      </c>
      <c r="B12" s="28">
        <f t="shared" ref="B12:C12" si="0">B13+B14+B17+B15+B16</f>
        <v>1046867836</v>
      </c>
      <c r="C12" s="28">
        <f t="shared" si="0"/>
        <v>1044717749</v>
      </c>
      <c r="D12" s="28">
        <f t="shared" ref="D12:N12" si="1">D13+D14+D17+D15+D16</f>
        <v>62333043.719999999</v>
      </c>
      <c r="E12" s="28">
        <f t="shared" si="1"/>
        <v>61419223.18</v>
      </c>
      <c r="F12" s="28">
        <f t="shared" si="1"/>
        <v>62260839.68</v>
      </c>
      <c r="G12" s="28">
        <f t="shared" si="1"/>
        <v>64578770.449999996</v>
      </c>
      <c r="H12" s="28">
        <f t="shared" si="1"/>
        <v>109279669.81</v>
      </c>
      <c r="I12" s="28">
        <f t="shared" si="1"/>
        <v>64589261.359999999</v>
      </c>
      <c r="J12" s="28">
        <f t="shared" si="1"/>
        <v>73548050.459999993</v>
      </c>
      <c r="K12" s="28">
        <f t="shared" si="1"/>
        <v>65651134.480000004</v>
      </c>
      <c r="L12" s="28">
        <f t="shared" si="1"/>
        <v>0</v>
      </c>
      <c r="M12" s="28">
        <f t="shared" si="1"/>
        <v>0</v>
      </c>
      <c r="N12" s="28">
        <f t="shared" si="1"/>
        <v>0</v>
      </c>
      <c r="O12" s="28">
        <f t="shared" ref="O12" si="2">O13+O14+O17+O15+O16</f>
        <v>0</v>
      </c>
      <c r="P12" s="28">
        <f>P13+P14+P17+P15+P16</f>
        <v>563659993.13999999</v>
      </c>
    </row>
    <row r="13" spans="1:17" x14ac:dyDescent="0.2">
      <c r="A13" s="7" t="s">
        <v>22</v>
      </c>
      <c r="B13" s="30">
        <v>674668105</v>
      </c>
      <c r="C13" s="30">
        <v>719716657</v>
      </c>
      <c r="D13" s="30">
        <v>52355946.780000001</v>
      </c>
      <c r="E13" s="30">
        <v>51228787.530000001</v>
      </c>
      <c r="F13" s="30">
        <v>52081845.869999997</v>
      </c>
      <c r="G13" s="30">
        <v>54151436.659999996</v>
      </c>
      <c r="H13" s="30">
        <v>54107389.949999996</v>
      </c>
      <c r="I13" s="30">
        <v>54006277.990000002</v>
      </c>
      <c r="J13" s="30">
        <v>55550129.5</v>
      </c>
      <c r="K13" s="30">
        <v>54683484.030000001</v>
      </c>
      <c r="L13" s="30">
        <v>0</v>
      </c>
      <c r="M13" s="30">
        <v>0</v>
      </c>
      <c r="N13" s="30">
        <v>0</v>
      </c>
      <c r="O13" s="30">
        <v>0</v>
      </c>
      <c r="P13" s="30">
        <f>D13+E13+F13+G13+H13+I13+J13+K13+L13+M13+N13+O13</f>
        <v>428165298.30999994</v>
      </c>
    </row>
    <row r="14" spans="1:17" x14ac:dyDescent="0.2">
      <c r="A14" s="7" t="s">
        <v>23</v>
      </c>
      <c r="B14" s="30">
        <v>278368000</v>
      </c>
      <c r="C14" s="30">
        <v>225868716</v>
      </c>
      <c r="D14" s="30">
        <v>2289000</v>
      </c>
      <c r="E14" s="30">
        <v>2547538</v>
      </c>
      <c r="F14" s="30">
        <v>2334000</v>
      </c>
      <c r="G14" s="30">
        <v>2383910</v>
      </c>
      <c r="H14" s="30">
        <v>47060782.160000004</v>
      </c>
      <c r="I14" s="30">
        <v>2448041</v>
      </c>
      <c r="J14" s="30">
        <v>9693503.0700000003</v>
      </c>
      <c r="K14" s="30">
        <v>2586796</v>
      </c>
      <c r="L14" s="30">
        <v>0</v>
      </c>
      <c r="M14" s="30">
        <v>0</v>
      </c>
      <c r="N14" s="30">
        <v>0</v>
      </c>
      <c r="O14" s="30">
        <v>0</v>
      </c>
      <c r="P14" s="30">
        <f t="shared" ref="P14:P37" si="3">D14+E14+F14+G14+H14+I14+J14+K14+L14+M14+N14+O14</f>
        <v>71343570.230000004</v>
      </c>
    </row>
    <row r="15" spans="1:17" x14ac:dyDescent="0.2">
      <c r="A15" s="9" t="s">
        <v>24</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25</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26</v>
      </c>
      <c r="B17" s="30">
        <v>93831731</v>
      </c>
      <c r="C17" s="30">
        <v>99132376</v>
      </c>
      <c r="D17" s="30">
        <v>7688096.9400000004</v>
      </c>
      <c r="E17" s="30">
        <v>7642897.6499999985</v>
      </c>
      <c r="F17" s="30">
        <v>7844993.8100000005</v>
      </c>
      <c r="G17" s="30">
        <v>8043423.79</v>
      </c>
      <c r="H17" s="30">
        <v>8111497.7000000011</v>
      </c>
      <c r="I17" s="30">
        <v>8134942.370000001</v>
      </c>
      <c r="J17" s="30">
        <v>8304417.8899999997</v>
      </c>
      <c r="K17" s="30">
        <v>8380854.4499999993</v>
      </c>
      <c r="L17" s="30">
        <v>0</v>
      </c>
      <c r="M17" s="30">
        <v>0</v>
      </c>
      <c r="N17" s="30">
        <v>0</v>
      </c>
      <c r="O17" s="30">
        <v>0</v>
      </c>
      <c r="P17" s="30">
        <f t="shared" si="3"/>
        <v>64151124.600000009</v>
      </c>
    </row>
    <row r="18" spans="1:16" x14ac:dyDescent="0.2">
      <c r="A18" s="5" t="s">
        <v>27</v>
      </c>
      <c r="B18" s="28">
        <f t="shared" ref="B18:C18" si="4">B19+B20+B21+B22+B23+B24+B25+B26+B27</f>
        <v>405782114</v>
      </c>
      <c r="C18" s="28">
        <f t="shared" si="4"/>
        <v>419030830</v>
      </c>
      <c r="D18" s="28">
        <f t="shared" ref="D18:N18" si="5">D19+D20+D21+D22+D23+D24+D25+D26+D27</f>
        <v>9439182.1000000015</v>
      </c>
      <c r="E18" s="28">
        <f t="shared" si="5"/>
        <v>8937219.1199999992</v>
      </c>
      <c r="F18" s="28">
        <f t="shared" si="5"/>
        <v>37009327.289999999</v>
      </c>
      <c r="G18" s="28">
        <f t="shared" si="5"/>
        <v>17164209.040000003</v>
      </c>
      <c r="H18" s="28">
        <f t="shared" si="5"/>
        <v>36679242.019999996</v>
      </c>
      <c r="I18" s="28">
        <f t="shared" si="5"/>
        <v>9348342.1799999997</v>
      </c>
      <c r="J18" s="28">
        <f t="shared" si="5"/>
        <v>14741612.98</v>
      </c>
      <c r="K18" s="28">
        <f t="shared" si="5"/>
        <v>11435736.949999999</v>
      </c>
      <c r="L18" s="28">
        <f t="shared" si="5"/>
        <v>0</v>
      </c>
      <c r="M18" s="28">
        <f t="shared" si="5"/>
        <v>0</v>
      </c>
      <c r="N18" s="28">
        <f t="shared" si="5"/>
        <v>0</v>
      </c>
      <c r="O18" s="28">
        <f t="shared" ref="O18:P18" si="6">O19+O20+O21+O22+O23+O24+O25+O26+O27</f>
        <v>0</v>
      </c>
      <c r="P18" s="28">
        <f t="shared" si="6"/>
        <v>144754871.68000001</v>
      </c>
    </row>
    <row r="19" spans="1:16" x14ac:dyDescent="0.2">
      <c r="A19" s="7" t="s">
        <v>28</v>
      </c>
      <c r="B19" s="30">
        <v>101406732</v>
      </c>
      <c r="C19" s="30">
        <v>97256732</v>
      </c>
      <c r="D19" s="30">
        <v>6782913.7700000014</v>
      </c>
      <c r="E19" s="30">
        <v>6700942.3899999997</v>
      </c>
      <c r="F19" s="30">
        <v>6552926.1800000006</v>
      </c>
      <c r="G19" s="30">
        <v>6994754.5899999999</v>
      </c>
      <c r="H19" s="30">
        <v>7917031.9900000012</v>
      </c>
      <c r="I19" s="30">
        <v>7866563.2199999997</v>
      </c>
      <c r="J19" s="30">
        <v>8031476.2800000012</v>
      </c>
      <c r="K19" s="30">
        <v>7513654.4699999997</v>
      </c>
      <c r="L19" s="30">
        <v>0</v>
      </c>
      <c r="M19" s="30">
        <v>0</v>
      </c>
      <c r="N19" s="30">
        <v>0</v>
      </c>
      <c r="O19" s="30">
        <v>0</v>
      </c>
      <c r="P19" s="30">
        <f t="shared" si="3"/>
        <v>58360262.890000001</v>
      </c>
    </row>
    <row r="20" spans="1:16" x14ac:dyDescent="0.2">
      <c r="A20" s="9" t="s">
        <v>29</v>
      </c>
      <c r="B20" s="30">
        <v>19000000</v>
      </c>
      <c r="C20" s="30">
        <v>20518511</v>
      </c>
      <c r="D20" s="30">
        <v>0</v>
      </c>
      <c r="E20" s="30">
        <v>0</v>
      </c>
      <c r="F20" s="30">
        <v>1742215.03</v>
      </c>
      <c r="G20" s="30">
        <v>1964830.8800000001</v>
      </c>
      <c r="H20" s="30">
        <v>1326559.55</v>
      </c>
      <c r="I20" s="30">
        <v>3186</v>
      </c>
      <c r="J20" s="30">
        <v>111368.4</v>
      </c>
      <c r="K20" s="30">
        <v>141189.1</v>
      </c>
      <c r="L20" s="30">
        <v>0</v>
      </c>
      <c r="M20" s="30">
        <v>0</v>
      </c>
      <c r="N20" s="30">
        <v>0</v>
      </c>
      <c r="O20" s="30">
        <v>0</v>
      </c>
      <c r="P20" s="30">
        <f t="shared" si="3"/>
        <v>5289348.96</v>
      </c>
    </row>
    <row r="21" spans="1:16" x14ac:dyDescent="0.2">
      <c r="A21" s="7" t="s">
        <v>30</v>
      </c>
      <c r="B21" s="30">
        <v>17100000</v>
      </c>
      <c r="C21" s="30">
        <v>13800000</v>
      </c>
      <c r="D21" s="30">
        <v>0</v>
      </c>
      <c r="E21" s="30">
        <v>100300</v>
      </c>
      <c r="F21" s="30">
        <v>18600</v>
      </c>
      <c r="G21" s="30">
        <v>103300</v>
      </c>
      <c r="H21" s="30">
        <v>6844835</v>
      </c>
      <c r="I21" s="30">
        <v>6557.5</v>
      </c>
      <c r="J21" s="30">
        <v>176412.5</v>
      </c>
      <c r="K21" s="30">
        <v>125072.5</v>
      </c>
      <c r="L21" s="30">
        <v>0</v>
      </c>
      <c r="M21" s="30">
        <v>0</v>
      </c>
      <c r="N21" s="30">
        <v>0</v>
      </c>
      <c r="O21" s="30">
        <v>0</v>
      </c>
      <c r="P21" s="30">
        <f t="shared" si="3"/>
        <v>7375077.5</v>
      </c>
    </row>
    <row r="22" spans="1:16" x14ac:dyDescent="0.2">
      <c r="A22" s="7" t="s">
        <v>31</v>
      </c>
      <c r="B22" s="30">
        <v>1680000</v>
      </c>
      <c r="C22" s="30">
        <v>1080000</v>
      </c>
      <c r="D22" s="30">
        <v>0</v>
      </c>
      <c r="E22" s="30">
        <v>0</v>
      </c>
      <c r="F22" s="30">
        <v>0</v>
      </c>
      <c r="G22" s="30">
        <v>0</v>
      </c>
      <c r="H22" s="30">
        <v>30000</v>
      </c>
      <c r="I22" s="30">
        <v>0</v>
      </c>
      <c r="J22" s="30">
        <v>172882.8</v>
      </c>
      <c r="K22" s="30">
        <v>342867.53</v>
      </c>
      <c r="L22" s="30">
        <v>0</v>
      </c>
      <c r="M22" s="30">
        <v>0</v>
      </c>
      <c r="N22" s="30">
        <v>0</v>
      </c>
      <c r="O22" s="30">
        <v>0</v>
      </c>
      <c r="P22" s="30">
        <f t="shared" si="3"/>
        <v>545750.33000000007</v>
      </c>
    </row>
    <row r="23" spans="1:16" x14ac:dyDescent="0.2">
      <c r="A23" s="7" t="s">
        <v>32</v>
      </c>
      <c r="B23" s="30">
        <v>21540000</v>
      </c>
      <c r="C23" s="30">
        <v>22531967</v>
      </c>
      <c r="D23" s="30">
        <v>0</v>
      </c>
      <c r="E23" s="30">
        <v>0</v>
      </c>
      <c r="F23" s="30">
        <v>1036773.37</v>
      </c>
      <c r="G23" s="30">
        <v>59477.9</v>
      </c>
      <c r="H23" s="30">
        <v>474666.53</v>
      </c>
      <c r="I23" s="30">
        <v>265292.32</v>
      </c>
      <c r="J23" s="30">
        <v>483651.11</v>
      </c>
      <c r="K23" s="30">
        <v>0</v>
      </c>
      <c r="L23" s="30">
        <v>0</v>
      </c>
      <c r="M23" s="30">
        <v>0</v>
      </c>
      <c r="N23" s="30">
        <v>0</v>
      </c>
      <c r="O23" s="30">
        <v>0</v>
      </c>
      <c r="P23" s="30">
        <f t="shared" si="3"/>
        <v>2319861.23</v>
      </c>
    </row>
    <row r="24" spans="1:16" x14ac:dyDescent="0.2">
      <c r="A24" s="7" t="s">
        <v>33</v>
      </c>
      <c r="B24" s="30">
        <v>12251000</v>
      </c>
      <c r="C24" s="30">
        <v>12251000</v>
      </c>
      <c r="D24" s="30">
        <v>787589.94</v>
      </c>
      <c r="E24" s="30">
        <v>0</v>
      </c>
      <c r="F24" s="30">
        <v>1587375.81</v>
      </c>
      <c r="G24" s="30">
        <v>802916.35</v>
      </c>
      <c r="H24" s="30">
        <v>839314.88</v>
      </c>
      <c r="I24" s="30">
        <v>843942.94</v>
      </c>
      <c r="J24" s="30">
        <v>2246514.62</v>
      </c>
      <c r="K24" s="30">
        <v>134780.06</v>
      </c>
      <c r="L24" s="30">
        <v>0</v>
      </c>
      <c r="M24" s="30">
        <v>0</v>
      </c>
      <c r="N24" s="30">
        <v>0</v>
      </c>
      <c r="O24" s="30">
        <v>0</v>
      </c>
      <c r="P24" s="30">
        <f t="shared" si="3"/>
        <v>7242434.5999999996</v>
      </c>
    </row>
    <row r="25" spans="1:16" ht="16.149999999999999" customHeight="1" x14ac:dyDescent="0.2">
      <c r="A25" s="9" t="s">
        <v>34</v>
      </c>
      <c r="B25" s="30">
        <v>76695138</v>
      </c>
      <c r="C25" s="30">
        <v>91483094</v>
      </c>
      <c r="D25" s="30">
        <v>0</v>
      </c>
      <c r="E25" s="30">
        <v>399378.62</v>
      </c>
      <c r="F25" s="30">
        <v>4528711.01</v>
      </c>
      <c r="G25" s="30">
        <v>3339129.4</v>
      </c>
      <c r="H25" s="30">
        <v>1332617.72</v>
      </c>
      <c r="I25" s="30">
        <v>216990.2</v>
      </c>
      <c r="J25" s="30">
        <v>483165.83999999997</v>
      </c>
      <c r="K25" s="30">
        <v>266386.3</v>
      </c>
      <c r="L25" s="30">
        <v>0</v>
      </c>
      <c r="M25" s="30">
        <v>0</v>
      </c>
      <c r="N25" s="30">
        <v>0</v>
      </c>
      <c r="O25" s="30">
        <v>0</v>
      </c>
      <c r="P25" s="30">
        <f t="shared" si="3"/>
        <v>10566379.09</v>
      </c>
    </row>
    <row r="26" spans="1:16" x14ac:dyDescent="0.2">
      <c r="A26" s="9" t="s">
        <v>35</v>
      </c>
      <c r="B26" s="30">
        <v>129790000</v>
      </c>
      <c r="C26" s="30">
        <v>119192327</v>
      </c>
      <c r="D26" s="30">
        <v>0</v>
      </c>
      <c r="E26" s="30">
        <v>37566</v>
      </c>
      <c r="F26" s="30">
        <v>17422405</v>
      </c>
      <c r="G26" s="30">
        <v>1376477.48</v>
      </c>
      <c r="H26" s="30">
        <v>13375782</v>
      </c>
      <c r="I26" s="30">
        <v>31350</v>
      </c>
      <c r="J26" s="30">
        <v>222157.7</v>
      </c>
      <c r="K26" s="30">
        <v>1364452.99</v>
      </c>
      <c r="L26" s="30">
        <v>0</v>
      </c>
      <c r="M26" s="30">
        <v>0</v>
      </c>
      <c r="N26" s="30">
        <v>0</v>
      </c>
      <c r="O26" s="30">
        <v>0</v>
      </c>
      <c r="P26" s="30">
        <f t="shared" si="3"/>
        <v>33830191.170000002</v>
      </c>
    </row>
    <row r="27" spans="1:16" x14ac:dyDescent="0.2">
      <c r="A27" s="9" t="s">
        <v>36</v>
      </c>
      <c r="B27" s="30">
        <v>26319244</v>
      </c>
      <c r="C27" s="30">
        <v>40917199</v>
      </c>
      <c r="D27" s="30">
        <v>1868678.39</v>
      </c>
      <c r="E27" s="30">
        <v>1699032.11</v>
      </c>
      <c r="F27" s="30">
        <v>4120320.89</v>
      </c>
      <c r="G27" s="30">
        <v>2523322.44</v>
      </c>
      <c r="H27" s="30">
        <v>4538434.3499999996</v>
      </c>
      <c r="I27" s="30">
        <v>114460</v>
      </c>
      <c r="J27" s="30">
        <v>2813983.73</v>
      </c>
      <c r="K27" s="30">
        <v>1547334</v>
      </c>
      <c r="L27" s="30">
        <v>0</v>
      </c>
      <c r="M27" s="30">
        <v>0</v>
      </c>
      <c r="N27" s="30">
        <v>0</v>
      </c>
      <c r="O27" s="30">
        <v>0</v>
      </c>
      <c r="P27" s="30">
        <f t="shared" si="3"/>
        <v>19225565.91</v>
      </c>
    </row>
    <row r="28" spans="1:16" x14ac:dyDescent="0.2">
      <c r="A28" s="5" t="s">
        <v>37</v>
      </c>
      <c r="B28" s="28">
        <f t="shared" ref="B28:C28" si="7">B37+B35+B34+B33+B32+B31+B30+B29+B36</f>
        <v>42040000</v>
      </c>
      <c r="C28" s="28">
        <f t="shared" si="7"/>
        <v>39064337</v>
      </c>
      <c r="D28" s="28">
        <f t="shared" ref="D28:N28" si="8">D37+D35+D34+D33+D32+D31+D30+D29+D36</f>
        <v>168560.99</v>
      </c>
      <c r="E28" s="28">
        <f t="shared" si="8"/>
        <v>2144960.7599999998</v>
      </c>
      <c r="F28" s="28">
        <f t="shared" si="8"/>
        <v>793200.01000000013</v>
      </c>
      <c r="G28" s="28">
        <f t="shared" si="8"/>
        <v>2329738.04</v>
      </c>
      <c r="H28" s="28">
        <f t="shared" si="8"/>
        <v>2801135.55</v>
      </c>
      <c r="I28" s="28">
        <f t="shared" si="8"/>
        <v>1895686.2999999998</v>
      </c>
      <c r="J28" s="28">
        <f t="shared" si="8"/>
        <v>3987818.7399999998</v>
      </c>
      <c r="K28" s="28">
        <f t="shared" si="8"/>
        <v>6601197.8300000001</v>
      </c>
      <c r="L28" s="28">
        <f t="shared" si="8"/>
        <v>0</v>
      </c>
      <c r="M28" s="28">
        <f t="shared" si="8"/>
        <v>0</v>
      </c>
      <c r="N28" s="28">
        <f t="shared" si="8"/>
        <v>0</v>
      </c>
      <c r="O28" s="28">
        <f t="shared" ref="O28:P28" si="9">O37+O35+O34+O33+O32+O31+O30+O29+O36</f>
        <v>0</v>
      </c>
      <c r="P28" s="28">
        <f t="shared" si="9"/>
        <v>20722298.220000003</v>
      </c>
    </row>
    <row r="29" spans="1:16" ht="10.9" customHeight="1" x14ac:dyDescent="0.2">
      <c r="A29" s="31" t="s">
        <v>38</v>
      </c>
      <c r="B29" s="30">
        <v>2200000</v>
      </c>
      <c r="C29" s="30">
        <v>1610000</v>
      </c>
      <c r="D29" s="30">
        <v>0</v>
      </c>
      <c r="E29" s="30">
        <v>16461</v>
      </c>
      <c r="F29" s="30">
        <v>33936.800000000003</v>
      </c>
      <c r="G29" s="30">
        <v>551532.19999999995</v>
      </c>
      <c r="H29" s="30">
        <v>17947.8</v>
      </c>
      <c r="I29" s="30">
        <v>0</v>
      </c>
      <c r="J29" s="30">
        <v>299942.56</v>
      </c>
      <c r="K29" s="30">
        <v>0</v>
      </c>
      <c r="L29" s="30">
        <v>0</v>
      </c>
      <c r="M29" s="30">
        <v>0</v>
      </c>
      <c r="N29" s="30">
        <v>0</v>
      </c>
      <c r="O29" s="30">
        <v>0</v>
      </c>
      <c r="P29" s="30">
        <f t="shared" si="3"/>
        <v>919820.3600000001</v>
      </c>
    </row>
    <row r="30" spans="1:16" ht="10.9" customHeight="1" x14ac:dyDescent="0.2">
      <c r="A30" s="29" t="s">
        <v>39</v>
      </c>
      <c r="B30" s="30">
        <v>2090000</v>
      </c>
      <c r="C30" s="30">
        <v>1390000</v>
      </c>
      <c r="D30" s="30">
        <v>0</v>
      </c>
      <c r="E30" s="30">
        <v>0</v>
      </c>
      <c r="F30" s="30">
        <v>15930</v>
      </c>
      <c r="G30" s="30">
        <v>168390.72</v>
      </c>
      <c r="H30" s="30">
        <v>53572</v>
      </c>
      <c r="I30" s="30">
        <v>0</v>
      </c>
      <c r="J30" s="30">
        <v>0</v>
      </c>
      <c r="K30" s="30">
        <v>0</v>
      </c>
      <c r="L30" s="30">
        <v>0</v>
      </c>
      <c r="M30" s="30">
        <v>0</v>
      </c>
      <c r="N30" s="30">
        <v>0</v>
      </c>
      <c r="O30" s="30">
        <v>0</v>
      </c>
      <c r="P30" s="30">
        <f t="shared" si="3"/>
        <v>237892.72</v>
      </c>
    </row>
    <row r="31" spans="1:16" ht="10.9" customHeight="1" x14ac:dyDescent="0.2">
      <c r="A31" s="31" t="s">
        <v>40</v>
      </c>
      <c r="B31" s="30">
        <v>4100000</v>
      </c>
      <c r="C31" s="30">
        <v>2979150</v>
      </c>
      <c r="D31" s="30">
        <v>0</v>
      </c>
      <c r="E31" s="30">
        <v>890331.24</v>
      </c>
      <c r="F31" s="30">
        <v>157825</v>
      </c>
      <c r="G31" s="30">
        <v>104430</v>
      </c>
      <c r="H31" s="30">
        <v>300000</v>
      </c>
      <c r="I31" s="30">
        <v>0</v>
      </c>
      <c r="J31" s="30">
        <v>537040.28</v>
      </c>
      <c r="K31" s="30">
        <v>8650</v>
      </c>
      <c r="L31" s="30">
        <v>0</v>
      </c>
      <c r="M31" s="30">
        <v>0</v>
      </c>
      <c r="N31" s="30">
        <v>0</v>
      </c>
      <c r="O31" s="30">
        <v>0</v>
      </c>
      <c r="P31" s="30">
        <f t="shared" si="3"/>
        <v>1998276.52</v>
      </c>
    </row>
    <row r="32" spans="1:16" ht="10.9" customHeight="1" x14ac:dyDescent="0.2">
      <c r="A32" s="29" t="s">
        <v>41</v>
      </c>
      <c r="B32" s="30">
        <v>10000</v>
      </c>
      <c r="C32" s="30">
        <v>50000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42</v>
      </c>
      <c r="B33" s="30">
        <v>440000</v>
      </c>
      <c r="C33" s="30">
        <v>840000</v>
      </c>
      <c r="D33" s="30">
        <v>0</v>
      </c>
      <c r="E33" s="30">
        <v>0</v>
      </c>
      <c r="F33" s="30">
        <v>572.16999999999996</v>
      </c>
      <c r="G33" s="30">
        <v>194647.82</v>
      </c>
      <c r="H33" s="30">
        <v>64994.400000000001</v>
      </c>
      <c r="I33" s="30">
        <v>0</v>
      </c>
      <c r="J33" s="30">
        <v>0</v>
      </c>
      <c r="K33" s="30">
        <v>0</v>
      </c>
      <c r="L33" s="30">
        <v>0</v>
      </c>
      <c r="M33" s="30">
        <v>0</v>
      </c>
      <c r="N33" s="30">
        <v>0</v>
      </c>
      <c r="O33" s="30">
        <v>0</v>
      </c>
      <c r="P33" s="30">
        <f t="shared" si="3"/>
        <v>260214.39</v>
      </c>
    </row>
    <row r="34" spans="1:16" ht="10.9" customHeight="1" x14ac:dyDescent="0.2">
      <c r="A34" s="31" t="s">
        <v>43</v>
      </c>
      <c r="B34" s="30">
        <v>550000</v>
      </c>
      <c r="C34" s="30">
        <v>810045</v>
      </c>
      <c r="D34" s="30">
        <v>0</v>
      </c>
      <c r="E34" s="30">
        <v>78569.119999999995</v>
      </c>
      <c r="F34" s="30">
        <v>95158.69</v>
      </c>
      <c r="G34" s="30">
        <v>0</v>
      </c>
      <c r="H34" s="30">
        <v>5566.25</v>
      </c>
      <c r="I34" s="30">
        <v>0</v>
      </c>
      <c r="J34" s="30">
        <v>31480.04</v>
      </c>
      <c r="K34" s="30">
        <v>0</v>
      </c>
      <c r="L34" s="30">
        <v>0</v>
      </c>
      <c r="M34" s="30">
        <v>0</v>
      </c>
      <c r="N34" s="30">
        <v>0</v>
      </c>
      <c r="O34" s="30">
        <v>0</v>
      </c>
      <c r="P34" s="30">
        <f t="shared" si="3"/>
        <v>210774.1</v>
      </c>
    </row>
    <row r="35" spans="1:16" ht="10.9" customHeight="1" x14ac:dyDescent="0.2">
      <c r="A35" s="31" t="s">
        <v>44</v>
      </c>
      <c r="B35" s="30">
        <v>21300000</v>
      </c>
      <c r="C35" s="30">
        <v>22300000</v>
      </c>
      <c r="D35" s="30">
        <v>0</v>
      </c>
      <c r="E35" s="30">
        <v>173155.20000000001</v>
      </c>
      <c r="F35" s="30">
        <v>28846.05</v>
      </c>
      <c r="G35" s="30">
        <v>1125222.5</v>
      </c>
      <c r="H35" s="30">
        <v>1368748.52</v>
      </c>
      <c r="I35" s="30">
        <v>1356314.2</v>
      </c>
      <c r="J35" s="30">
        <v>1297939.42</v>
      </c>
      <c r="K35" s="30">
        <v>6552570</v>
      </c>
      <c r="L35" s="30">
        <v>0</v>
      </c>
      <c r="M35" s="30">
        <v>0</v>
      </c>
      <c r="N35" s="30">
        <v>0</v>
      </c>
      <c r="O35" s="30">
        <v>0</v>
      </c>
      <c r="P35" s="30">
        <f t="shared" si="3"/>
        <v>11902795.890000001</v>
      </c>
    </row>
    <row r="36" spans="1:16" ht="15.75" customHeight="1" x14ac:dyDescent="0.2">
      <c r="A36" s="31" t="s">
        <v>45</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46</v>
      </c>
      <c r="B37" s="30">
        <v>11350000</v>
      </c>
      <c r="C37" s="30">
        <v>9085142</v>
      </c>
      <c r="D37" s="30">
        <v>168560.99</v>
      </c>
      <c r="E37" s="30">
        <v>986444.20000000007</v>
      </c>
      <c r="F37" s="30">
        <v>460931.3000000001</v>
      </c>
      <c r="G37" s="30">
        <v>185514.8</v>
      </c>
      <c r="H37" s="30">
        <v>990306.58000000007</v>
      </c>
      <c r="I37" s="30">
        <v>539372.1</v>
      </c>
      <c r="J37" s="30">
        <v>1821416.44</v>
      </c>
      <c r="K37" s="30">
        <v>39977.83</v>
      </c>
      <c r="L37" s="30">
        <v>0</v>
      </c>
      <c r="M37" s="30">
        <v>0</v>
      </c>
      <c r="N37" s="30">
        <v>0</v>
      </c>
      <c r="O37" s="30">
        <v>0</v>
      </c>
      <c r="P37" s="30">
        <f t="shared" si="3"/>
        <v>5192524.24</v>
      </c>
    </row>
    <row r="38" spans="1:16" ht="9.6" customHeight="1" x14ac:dyDescent="0.2">
      <c r="A38" s="27" t="s">
        <v>47</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164661060.56999999</v>
      </c>
      <c r="H38" s="28">
        <f t="shared" si="11"/>
        <v>77478825.560000002</v>
      </c>
      <c r="I38" s="28">
        <f t="shared" si="11"/>
        <v>86376267.170000017</v>
      </c>
      <c r="J38" s="28">
        <f t="shared" si="11"/>
        <v>86226667.129999995</v>
      </c>
      <c r="K38" s="28">
        <f t="shared" si="11"/>
        <v>70053797.320000008</v>
      </c>
      <c r="L38" s="28">
        <f t="shared" si="11"/>
        <v>0</v>
      </c>
      <c r="M38" s="28">
        <f t="shared" si="11"/>
        <v>0</v>
      </c>
      <c r="N38" s="28">
        <f t="shared" si="11"/>
        <v>0</v>
      </c>
      <c r="O38" s="28">
        <f t="shared" ref="O38:P38" si="12">O39+O40+O42+O44+O45+O46+O41+O43</f>
        <v>0</v>
      </c>
      <c r="P38" s="28">
        <f t="shared" si="12"/>
        <v>673453474.50999999</v>
      </c>
    </row>
    <row r="39" spans="1:16" x14ac:dyDescent="0.2">
      <c r="A39" s="31" t="s">
        <v>48</v>
      </c>
      <c r="B39" s="30">
        <v>170621314</v>
      </c>
      <c r="C39" s="30">
        <v>178621314</v>
      </c>
      <c r="D39" s="30">
        <v>0</v>
      </c>
      <c r="E39" s="30">
        <v>13409146.18</v>
      </c>
      <c r="F39" s="30">
        <v>200000</v>
      </c>
      <c r="G39" s="30">
        <v>24032866.550000001</v>
      </c>
      <c r="H39" s="30">
        <v>7503333.2400000002</v>
      </c>
      <c r="I39" s="30">
        <v>16473599.85</v>
      </c>
      <c r="J39" s="30">
        <v>16345999.810000001</v>
      </c>
      <c r="K39" s="30">
        <v>100000</v>
      </c>
      <c r="L39" s="30">
        <v>0</v>
      </c>
      <c r="M39" s="30">
        <v>0</v>
      </c>
      <c r="N39" s="30">
        <v>0</v>
      </c>
      <c r="O39" s="30">
        <v>0</v>
      </c>
      <c r="P39" s="30">
        <f t="shared" ref="P39:P75" si="13">D39+E39+F39+G39+H39+I39+J39+K39+L39+M39+N39+O39</f>
        <v>78064945.63000001</v>
      </c>
    </row>
    <row r="40" spans="1:16" ht="16.5" x14ac:dyDescent="0.2">
      <c r="A40" s="31" t="s">
        <v>49</v>
      </c>
      <c r="B40" s="30">
        <v>560856474</v>
      </c>
      <c r="C40" s="30">
        <v>560856474</v>
      </c>
      <c r="D40" s="30">
        <v>38399633.700000003</v>
      </c>
      <c r="E40" s="30">
        <v>38399633.700000003</v>
      </c>
      <c r="F40" s="30">
        <v>2759167</v>
      </c>
      <c r="G40" s="30">
        <v>97352100.400000006</v>
      </c>
      <c r="H40" s="30">
        <v>38399633.700000003</v>
      </c>
      <c r="I40" s="30">
        <v>38399633.700000003</v>
      </c>
      <c r="J40" s="30">
        <v>38399633.700000003</v>
      </c>
      <c r="K40" s="30">
        <v>38399633.700000003</v>
      </c>
      <c r="L40" s="30">
        <v>0</v>
      </c>
      <c r="M40" s="30">
        <v>0</v>
      </c>
      <c r="N40" s="30">
        <v>0</v>
      </c>
      <c r="O40" s="30">
        <v>0</v>
      </c>
      <c r="P40" s="30">
        <f t="shared" si="13"/>
        <v>330509069.59999996</v>
      </c>
    </row>
    <row r="41" spans="1:16" ht="16.5" x14ac:dyDescent="0.2">
      <c r="A41" s="31" t="s">
        <v>50</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51</v>
      </c>
      <c r="B42" s="30">
        <v>169657636</v>
      </c>
      <c r="C42" s="30">
        <v>169657636</v>
      </c>
      <c r="D42" s="30">
        <v>13272260</v>
      </c>
      <c r="E42" s="30">
        <v>13272260</v>
      </c>
      <c r="F42" s="30">
        <v>13272260</v>
      </c>
      <c r="G42" s="30">
        <v>13272260</v>
      </c>
      <c r="H42" s="30">
        <v>13272260</v>
      </c>
      <c r="I42" s="30">
        <v>13272260</v>
      </c>
      <c r="J42" s="30">
        <v>13272260</v>
      </c>
      <c r="K42" s="30">
        <v>13272260</v>
      </c>
      <c r="L42" s="30">
        <v>0</v>
      </c>
      <c r="M42" s="30">
        <v>0</v>
      </c>
      <c r="N42" s="30">
        <v>0</v>
      </c>
      <c r="O42" s="30">
        <v>0</v>
      </c>
      <c r="P42" s="30">
        <f t="shared" si="13"/>
        <v>106178080</v>
      </c>
    </row>
    <row r="43" spans="1:16" ht="16.5" x14ac:dyDescent="0.2">
      <c r="A43" s="31" t="s">
        <v>52</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53</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54</v>
      </c>
      <c r="B45" s="30">
        <v>11556832</v>
      </c>
      <c r="C45" s="30">
        <v>11556832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55</v>
      </c>
      <c r="B46" s="30">
        <v>235683132</v>
      </c>
      <c r="C46" s="30">
        <v>235683132</v>
      </c>
      <c r="D46" s="30">
        <v>606217.65999999992</v>
      </c>
      <c r="E46" s="30">
        <v>18738636.280000001</v>
      </c>
      <c r="F46" s="30">
        <v>36327642.240000002</v>
      </c>
      <c r="G46" s="30">
        <v>18452773.620000001</v>
      </c>
      <c r="H46" s="30">
        <v>18303598.620000001</v>
      </c>
      <c r="I46" s="30">
        <v>18230773.620000001</v>
      </c>
      <c r="J46" s="30">
        <v>18208773.619999997</v>
      </c>
      <c r="K46" s="30">
        <v>18281903.620000001</v>
      </c>
      <c r="L46" s="30">
        <v>0</v>
      </c>
      <c r="M46" s="30">
        <v>0</v>
      </c>
      <c r="N46" s="30">
        <v>0</v>
      </c>
      <c r="O46" s="30">
        <v>0</v>
      </c>
      <c r="P46" s="30">
        <f t="shared" si="13"/>
        <v>147150319.28000003</v>
      </c>
    </row>
    <row r="47" spans="1:16" s="12" customFormat="1" ht="15" x14ac:dyDescent="0.2">
      <c r="A47" s="5" t="s">
        <v>56</v>
      </c>
      <c r="B47" s="28">
        <f t="shared" ref="B47:C47" si="14">SUM(B48:B53)</f>
        <v>57641337</v>
      </c>
      <c r="C47" s="28">
        <f t="shared" si="14"/>
        <v>61576936</v>
      </c>
      <c r="D47" s="28">
        <f t="shared" ref="D47:N47" si="15">SUM(D48:D53)</f>
        <v>0</v>
      </c>
      <c r="E47" s="28">
        <f t="shared" si="15"/>
        <v>24000000</v>
      </c>
      <c r="F47" s="28">
        <f t="shared" si="15"/>
        <v>0</v>
      </c>
      <c r="G47" s="28">
        <f t="shared" si="15"/>
        <v>14935599</v>
      </c>
      <c r="H47" s="28">
        <f t="shared" si="15"/>
        <v>0</v>
      </c>
      <c r="I47" s="28">
        <f t="shared" si="15"/>
        <v>0</v>
      </c>
      <c r="J47" s="28">
        <f t="shared" si="15"/>
        <v>10250000</v>
      </c>
      <c r="K47" s="28">
        <f t="shared" si="15"/>
        <v>0</v>
      </c>
      <c r="L47" s="28">
        <f t="shared" si="15"/>
        <v>0</v>
      </c>
      <c r="M47" s="28">
        <f t="shared" si="15"/>
        <v>0</v>
      </c>
      <c r="N47" s="28">
        <f t="shared" si="15"/>
        <v>0</v>
      </c>
      <c r="O47" s="28">
        <f t="shared" ref="O47:P47" si="16">SUM(O48:O53)</f>
        <v>0</v>
      </c>
      <c r="P47" s="28">
        <f t="shared" si="16"/>
        <v>49185599</v>
      </c>
    </row>
    <row r="48" spans="1:16" x14ac:dyDescent="0.2">
      <c r="A48" s="9" t="s">
        <v>57</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58</v>
      </c>
      <c r="B49" s="30">
        <v>57641337</v>
      </c>
      <c r="C49" s="30">
        <v>61576936</v>
      </c>
      <c r="D49" s="30">
        <v>0</v>
      </c>
      <c r="E49" s="30">
        <v>24000000</v>
      </c>
      <c r="F49" s="30">
        <v>0</v>
      </c>
      <c r="G49" s="30">
        <v>14935599</v>
      </c>
      <c r="H49" s="30">
        <v>0</v>
      </c>
      <c r="I49" s="30">
        <v>0</v>
      </c>
      <c r="J49" s="30">
        <v>10250000</v>
      </c>
      <c r="K49" s="30">
        <v>0</v>
      </c>
      <c r="L49" s="30">
        <v>0</v>
      </c>
      <c r="M49" s="30">
        <v>0</v>
      </c>
      <c r="N49" s="30">
        <v>0</v>
      </c>
      <c r="O49" s="30">
        <v>0</v>
      </c>
      <c r="P49" s="30">
        <f t="shared" si="13"/>
        <v>49185599</v>
      </c>
    </row>
    <row r="50" spans="1:16" ht="16.5" x14ac:dyDescent="0.2">
      <c r="A50" s="9" t="s">
        <v>59</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60</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61</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62</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63</v>
      </c>
      <c r="B54" s="28">
        <f t="shared" ref="B54:H54" si="17">B55+B56+B58+B59+B60+B62+B57+B63+B61</f>
        <v>113200000</v>
      </c>
      <c r="C54" s="28">
        <f t="shared" si="17"/>
        <v>29578034</v>
      </c>
      <c r="D54" s="28">
        <f t="shared" si="17"/>
        <v>0</v>
      </c>
      <c r="E54" s="28">
        <f t="shared" si="17"/>
        <v>54634</v>
      </c>
      <c r="F54" s="28">
        <f t="shared" si="17"/>
        <v>581284.24</v>
      </c>
      <c r="G54" s="28">
        <f t="shared" si="17"/>
        <v>747943</v>
      </c>
      <c r="H54" s="28">
        <f t="shared" si="17"/>
        <v>981163.20000000007</v>
      </c>
      <c r="I54" s="28">
        <f t="shared" ref="I54:N54" si="18">I55+I56+I58+I59+I60+I62+I57+I63+I61</f>
        <v>1498505.01</v>
      </c>
      <c r="J54" s="28">
        <f t="shared" si="18"/>
        <v>7795452.5499999998</v>
      </c>
      <c r="K54" s="28">
        <f t="shared" si="18"/>
        <v>1177999.99</v>
      </c>
      <c r="L54" s="28">
        <f t="shared" si="18"/>
        <v>0</v>
      </c>
      <c r="M54" s="28">
        <f t="shared" si="18"/>
        <v>0</v>
      </c>
      <c r="N54" s="28">
        <f t="shared" si="18"/>
        <v>0</v>
      </c>
      <c r="O54" s="28">
        <f t="shared" ref="O54:P54" si="19">O55+O56+O58+O59+O60+O62+O57+O63+O61</f>
        <v>0</v>
      </c>
      <c r="P54" s="28">
        <f t="shared" si="19"/>
        <v>12836981.99</v>
      </c>
    </row>
    <row r="55" spans="1:16" ht="10.9" customHeight="1" x14ac:dyDescent="0.2">
      <c r="A55" s="7" t="s">
        <v>64</v>
      </c>
      <c r="B55" s="30">
        <v>7300000</v>
      </c>
      <c r="C55" s="30">
        <v>9750000</v>
      </c>
      <c r="D55" s="30">
        <v>0</v>
      </c>
      <c r="E55" s="30">
        <v>49560</v>
      </c>
      <c r="F55" s="30">
        <v>431264.04000000004</v>
      </c>
      <c r="G55" s="30">
        <v>381140</v>
      </c>
      <c r="H55" s="30">
        <v>548313.17000000004</v>
      </c>
      <c r="I55" s="30">
        <v>784133.01</v>
      </c>
      <c r="J55" s="30">
        <v>13262.96</v>
      </c>
      <c r="K55" s="30">
        <v>0</v>
      </c>
      <c r="L55" s="30">
        <v>0</v>
      </c>
      <c r="M55" s="30">
        <v>0</v>
      </c>
      <c r="N55" s="30">
        <v>0</v>
      </c>
      <c r="O55" s="30">
        <v>0</v>
      </c>
      <c r="P55" s="30">
        <f t="shared" ref="P55:P60" si="20">D55+E55+F55+G55+H55+I55+J55+K55+L55+M55+N55+O55</f>
        <v>2207673.1799999997</v>
      </c>
    </row>
    <row r="56" spans="1:16" ht="10.9" customHeight="1" x14ac:dyDescent="0.2">
      <c r="A56" s="9" t="s">
        <v>65</v>
      </c>
      <c r="B56" s="30">
        <v>4800000</v>
      </c>
      <c r="C56" s="30">
        <v>2818000</v>
      </c>
      <c r="D56" s="30">
        <v>0</v>
      </c>
      <c r="E56" s="30">
        <v>0</v>
      </c>
      <c r="F56" s="30">
        <v>68222.600000000006</v>
      </c>
      <c r="G56" s="30">
        <v>0</v>
      </c>
      <c r="H56" s="30">
        <v>0</v>
      </c>
      <c r="I56" s="30">
        <v>714372</v>
      </c>
      <c r="J56" s="30">
        <v>0</v>
      </c>
      <c r="K56" s="30">
        <v>0</v>
      </c>
      <c r="L56" s="30">
        <v>0</v>
      </c>
      <c r="M56" s="30">
        <v>0</v>
      </c>
      <c r="N56" s="30">
        <v>0</v>
      </c>
      <c r="O56" s="30">
        <v>0</v>
      </c>
      <c r="P56" s="30">
        <f t="shared" si="20"/>
        <v>782594.6</v>
      </c>
    </row>
    <row r="57" spans="1:16" ht="10.9" customHeight="1" x14ac:dyDescent="0.2">
      <c r="A57" s="9" t="s">
        <v>66</v>
      </c>
      <c r="B57" s="30">
        <v>50000</v>
      </c>
      <c r="C57" s="30">
        <v>30000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67</v>
      </c>
      <c r="B58" s="30">
        <v>50000</v>
      </c>
      <c r="C58" s="30">
        <v>67000</v>
      </c>
      <c r="D58" s="30">
        <v>0</v>
      </c>
      <c r="E58" s="30">
        <v>0</v>
      </c>
      <c r="F58" s="30">
        <v>7994.5</v>
      </c>
      <c r="G58" s="30">
        <v>0</v>
      </c>
      <c r="H58" s="30">
        <v>0</v>
      </c>
      <c r="I58" s="30">
        <v>0</v>
      </c>
      <c r="J58" s="30">
        <v>0</v>
      </c>
      <c r="K58" s="30">
        <v>0</v>
      </c>
      <c r="L58" s="30">
        <v>0</v>
      </c>
      <c r="M58" s="30">
        <v>0</v>
      </c>
      <c r="N58" s="30">
        <v>0</v>
      </c>
      <c r="O58" s="30">
        <v>0</v>
      </c>
      <c r="P58" s="30">
        <f t="shared" si="20"/>
        <v>7994.5</v>
      </c>
    </row>
    <row r="59" spans="1:16" ht="10.9" customHeight="1" x14ac:dyDescent="0.2">
      <c r="A59" s="9" t="s">
        <v>68</v>
      </c>
      <c r="B59" s="30">
        <v>100800000</v>
      </c>
      <c r="C59" s="30">
        <v>16683034</v>
      </c>
      <c r="D59" s="30">
        <v>0</v>
      </c>
      <c r="E59" s="30">
        <v>5074</v>
      </c>
      <c r="F59" s="30">
        <v>73803.100000000006</v>
      </c>
      <c r="G59" s="30">
        <v>366803</v>
      </c>
      <c r="H59" s="30">
        <v>432850.03</v>
      </c>
      <c r="I59" s="30">
        <v>0</v>
      </c>
      <c r="J59" s="30">
        <v>7782189.5899999999</v>
      </c>
      <c r="K59" s="30">
        <v>1177999.99</v>
      </c>
      <c r="L59" s="30">
        <v>0</v>
      </c>
      <c r="M59" s="30">
        <v>0</v>
      </c>
      <c r="N59" s="30">
        <v>0</v>
      </c>
      <c r="O59" s="30">
        <v>0</v>
      </c>
      <c r="P59" s="30">
        <f t="shared" si="20"/>
        <v>9838719.7100000009</v>
      </c>
    </row>
    <row r="60" spans="1:16" ht="10.9" customHeight="1" x14ac:dyDescent="0.2">
      <c r="A60" s="9" t="s">
        <v>69</v>
      </c>
      <c r="B60" s="30">
        <v>100000</v>
      </c>
      <c r="C60" s="30">
        <v>230000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70</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71</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72</v>
      </c>
      <c r="B63" s="56">
        <v>100000</v>
      </c>
      <c r="C63" s="56">
        <v>0</v>
      </c>
      <c r="D63" s="56">
        <v>0</v>
      </c>
      <c r="E63" s="56">
        <v>0</v>
      </c>
      <c r="F63" s="56">
        <v>0</v>
      </c>
      <c r="G63" s="56">
        <v>0</v>
      </c>
      <c r="H63" s="56">
        <v>0</v>
      </c>
      <c r="I63" s="56">
        <v>0</v>
      </c>
      <c r="J63" s="56">
        <v>0</v>
      </c>
      <c r="K63" s="30">
        <v>0</v>
      </c>
      <c r="L63" s="30">
        <v>0</v>
      </c>
      <c r="M63" s="30">
        <v>0</v>
      </c>
      <c r="N63" s="30">
        <v>0</v>
      </c>
      <c r="O63" s="30">
        <v>0</v>
      </c>
      <c r="P63" s="30">
        <f t="shared" si="13"/>
        <v>0</v>
      </c>
    </row>
    <row r="64" spans="1:16" x14ac:dyDescent="0.2">
      <c r="A64" s="13" t="s">
        <v>73</v>
      </c>
      <c r="B64" s="28">
        <f t="shared" ref="B64:C64" si="21">B65+B66+B67+B68</f>
        <v>5000000</v>
      </c>
      <c r="C64" s="28">
        <f t="shared" si="21"/>
        <v>14999000</v>
      </c>
      <c r="D64" s="28">
        <f t="shared" ref="D64:N64" si="22">D65+D66+D67+D68</f>
        <v>0</v>
      </c>
      <c r="E64" s="28">
        <f t="shared" si="22"/>
        <v>0</v>
      </c>
      <c r="F64" s="28">
        <f t="shared" si="22"/>
        <v>0</v>
      </c>
      <c r="G64" s="28">
        <f t="shared" si="22"/>
        <v>731741.48</v>
      </c>
      <c r="H64" s="28">
        <f t="shared" si="22"/>
        <v>0</v>
      </c>
      <c r="I64" s="28">
        <f t="shared" si="22"/>
        <v>0</v>
      </c>
      <c r="J64" s="28">
        <f t="shared" si="22"/>
        <v>791640.48</v>
      </c>
      <c r="K64" s="28">
        <f t="shared" si="22"/>
        <v>0</v>
      </c>
      <c r="L64" s="28">
        <f t="shared" si="22"/>
        <v>0</v>
      </c>
      <c r="M64" s="28">
        <f t="shared" si="22"/>
        <v>0</v>
      </c>
      <c r="N64" s="28">
        <f t="shared" si="22"/>
        <v>0</v>
      </c>
      <c r="O64" s="28">
        <f t="shared" ref="O64:P64" si="23">O65+O66+O67+O68</f>
        <v>0</v>
      </c>
      <c r="P64" s="28">
        <f t="shared" si="23"/>
        <v>1523381.96</v>
      </c>
    </row>
    <row r="65" spans="1:16" x14ac:dyDescent="0.2">
      <c r="A65" s="7" t="s">
        <v>74</v>
      </c>
      <c r="B65" s="30">
        <v>3000000</v>
      </c>
      <c r="C65" s="30">
        <v>14999000</v>
      </c>
      <c r="D65" s="30">
        <v>0</v>
      </c>
      <c r="E65" s="30">
        <v>0</v>
      </c>
      <c r="F65" s="30">
        <v>0</v>
      </c>
      <c r="G65" s="30">
        <v>731741.48</v>
      </c>
      <c r="H65" s="30">
        <v>0</v>
      </c>
      <c r="I65" s="30">
        <v>0</v>
      </c>
      <c r="J65" s="30">
        <v>791640.48</v>
      </c>
      <c r="K65" s="30">
        <v>0</v>
      </c>
      <c r="L65" s="30">
        <v>0</v>
      </c>
      <c r="M65" s="30">
        <v>0</v>
      </c>
      <c r="N65" s="30">
        <v>0</v>
      </c>
      <c r="O65" s="30">
        <v>0</v>
      </c>
      <c r="P65" s="30">
        <f t="shared" si="13"/>
        <v>1523381.96</v>
      </c>
    </row>
    <row r="66" spans="1:16" x14ac:dyDescent="0.2">
      <c r="A66" s="7" t="s">
        <v>75</v>
      </c>
      <c r="B66" s="30">
        <v>2000000</v>
      </c>
      <c r="C66" s="30">
        <v>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76</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77</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78</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79</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80</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81</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82</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83</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84</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85</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86</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87</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88</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89</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90</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40">B12+B18+B28+B38+B47+B54+B64</f>
        <v>2818906675</v>
      </c>
      <c r="C85" s="17">
        <f t="shared" si="40"/>
        <v>2765342274</v>
      </c>
      <c r="D85" s="17">
        <f t="shared" ref="D85:N85" si="41">D12+D18+D28+D38+D47+D54+D64</f>
        <v>124218898.16999999</v>
      </c>
      <c r="E85" s="17">
        <f t="shared" si="41"/>
        <v>180375713.22</v>
      </c>
      <c r="F85" s="17">
        <f t="shared" si="41"/>
        <v>153203720.46000001</v>
      </c>
      <c r="G85" s="17">
        <f t="shared" si="41"/>
        <v>265149061.57999998</v>
      </c>
      <c r="H85" s="17">
        <f t="shared" si="41"/>
        <v>227220036.13999999</v>
      </c>
      <c r="I85" s="17">
        <f t="shared" si="41"/>
        <v>163708062.01999998</v>
      </c>
      <c r="J85" s="17">
        <f t="shared" si="41"/>
        <v>197341242.34</v>
      </c>
      <c r="K85" s="17">
        <f t="shared" si="41"/>
        <v>154919866.57000002</v>
      </c>
      <c r="L85" s="17">
        <f t="shared" si="41"/>
        <v>0</v>
      </c>
      <c r="M85" s="17">
        <f t="shared" si="41"/>
        <v>0</v>
      </c>
      <c r="N85" s="17">
        <f t="shared" si="41"/>
        <v>0</v>
      </c>
      <c r="O85" s="17">
        <f t="shared" ref="O85" si="42">O12+O18+O28+O38+O47+O54+O64</f>
        <v>0</v>
      </c>
      <c r="P85" s="17">
        <f>P12+P18+P28+P38+P47+P54+P64</f>
        <v>1466136600.5</v>
      </c>
      <c r="Q85" s="41"/>
      <c r="R85" s="37"/>
    </row>
    <row r="86" spans="1:18" x14ac:dyDescent="0.2">
      <c r="A86" s="42" t="s">
        <v>103</v>
      </c>
      <c r="B86" s="15"/>
      <c r="C86" s="15"/>
      <c r="D86" s="25"/>
      <c r="E86" s="25"/>
      <c r="F86" s="25"/>
      <c r="G86" s="25"/>
      <c r="H86" s="25"/>
      <c r="I86" s="25"/>
      <c r="J86" s="25"/>
      <c r="K86" s="6"/>
      <c r="L86" s="6"/>
      <c r="M86" s="6"/>
      <c r="N86" s="11"/>
      <c r="O86" s="11"/>
      <c r="P86" s="11"/>
    </row>
    <row r="87" spans="1:18" ht="12" customHeight="1" x14ac:dyDescent="0.2">
      <c r="A87" s="65" t="s">
        <v>98</v>
      </c>
      <c r="B87" s="65"/>
      <c r="C87" s="65"/>
      <c r="D87" s="65"/>
      <c r="E87" s="65"/>
      <c r="F87" s="65"/>
      <c r="G87" s="65"/>
      <c r="H87" s="65"/>
      <c r="I87" s="65"/>
      <c r="J87" s="65"/>
      <c r="K87" s="11"/>
      <c r="L87" s="11"/>
      <c r="M87" s="11"/>
      <c r="N87" s="11"/>
      <c r="O87" s="11"/>
      <c r="P87" s="11"/>
    </row>
    <row r="88" spans="1:18" ht="14.25" customHeight="1" x14ac:dyDescent="0.2">
      <c r="A88" s="72" t="s">
        <v>99</v>
      </c>
      <c r="B88" s="72"/>
      <c r="C88" s="72"/>
      <c r="D88" s="72"/>
      <c r="E88" s="72"/>
      <c r="F88" s="72"/>
      <c r="G88" s="72"/>
      <c r="H88" s="72"/>
      <c r="I88" s="72"/>
      <c r="J88" s="72"/>
      <c r="K88" s="11"/>
      <c r="L88" s="11"/>
      <c r="M88" s="11"/>
      <c r="N88" s="11"/>
      <c r="O88" s="11"/>
      <c r="P88" s="11"/>
    </row>
    <row r="89" spans="1:18" ht="27" customHeight="1" x14ac:dyDescent="0.2">
      <c r="A89" s="65" t="s">
        <v>100</v>
      </c>
      <c r="B89" s="65"/>
      <c r="C89" s="65"/>
      <c r="D89" s="65"/>
      <c r="E89" s="65"/>
      <c r="F89" s="65"/>
      <c r="G89" s="65"/>
      <c r="H89" s="65"/>
      <c r="I89" s="65"/>
      <c r="J89" s="65"/>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102</v>
      </c>
      <c r="N91" s="63" t="s">
        <v>101</v>
      </c>
      <c r="O91" s="63"/>
      <c r="P91" s="63"/>
    </row>
    <row r="92" spans="1:18" ht="15" x14ac:dyDescent="0.2">
      <c r="A92" s="20" t="s">
        <v>95</v>
      </c>
      <c r="B92" s="18"/>
      <c r="C92" s="18"/>
      <c r="D92" s="18"/>
      <c r="E92" s="18"/>
      <c r="F92" s="18"/>
      <c r="G92" s="18"/>
      <c r="H92" s="18"/>
      <c r="I92" s="18"/>
      <c r="J92" s="18"/>
      <c r="K92" s="18"/>
      <c r="L92" s="18"/>
      <c r="M92" s="18"/>
      <c r="N92" s="64" t="s">
        <v>96</v>
      </c>
      <c r="O92" s="64"/>
      <c r="P92" s="64"/>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0"/>
  </sheetPr>
  <dimension ref="A7:K98"/>
  <sheetViews>
    <sheetView showGridLines="0" topLeftCell="A88" zoomScaleNormal="100" workbookViewId="0">
      <selection activeCell="G8" sqref="G8"/>
    </sheetView>
  </sheetViews>
  <sheetFormatPr baseColWidth="10" defaultColWidth="8.83203125" defaultRowHeight="12.75" x14ac:dyDescent="0.2"/>
  <cols>
    <col min="1" max="1" width="11.1640625" style="39" customWidth="1"/>
    <col min="2" max="2" width="8.5" style="39" customWidth="1"/>
    <col min="3" max="3" width="25.33203125" style="40" customWidth="1"/>
    <col min="4" max="4" width="59.1640625" style="34" customWidth="1"/>
    <col min="5" max="5" width="17.6640625" style="47" customWidth="1"/>
    <col min="6" max="6" width="39.33203125" style="34" customWidth="1"/>
    <col min="7" max="7" width="24.83203125" style="34" customWidth="1"/>
    <col min="8" max="8" width="8.83203125" style="34"/>
    <col min="9" max="9" width="18.5" style="34" bestFit="1" customWidth="1"/>
    <col min="10" max="16384" width="8.83203125" style="34"/>
  </cols>
  <sheetData>
    <row r="7" spans="1:11" ht="21" x14ac:dyDescent="0.2">
      <c r="A7" s="76" t="s">
        <v>0</v>
      </c>
      <c r="B7" s="77"/>
      <c r="C7" s="77"/>
      <c r="D7" s="77"/>
      <c r="E7" s="77"/>
      <c r="F7" s="35"/>
      <c r="G7" s="35"/>
      <c r="H7" s="35"/>
      <c r="I7" s="35"/>
      <c r="J7" s="35"/>
      <c r="K7" s="35"/>
    </row>
    <row r="8" spans="1:11" ht="21" x14ac:dyDescent="0.2">
      <c r="A8" s="76" t="s">
        <v>338</v>
      </c>
      <c r="B8" s="77"/>
      <c r="C8" s="77"/>
      <c r="D8" s="77"/>
      <c r="E8" s="77"/>
      <c r="F8" s="36"/>
      <c r="G8" s="36"/>
      <c r="H8" s="36"/>
      <c r="I8" s="36"/>
      <c r="J8" s="36"/>
      <c r="K8" s="36"/>
    </row>
    <row r="9" spans="1:11" ht="21" x14ac:dyDescent="0.2">
      <c r="A9" s="76" t="s">
        <v>337</v>
      </c>
      <c r="B9" s="77"/>
      <c r="C9" s="77"/>
      <c r="D9" s="77"/>
      <c r="E9" s="77"/>
    </row>
    <row r="10" spans="1:11" ht="21" x14ac:dyDescent="0.2">
      <c r="A10" s="76" t="s">
        <v>104</v>
      </c>
      <c r="B10" s="77"/>
      <c r="C10" s="77"/>
      <c r="D10" s="77"/>
      <c r="E10" s="77"/>
    </row>
    <row r="11" spans="1:11" ht="34.15" customHeight="1" x14ac:dyDescent="0.25">
      <c r="A11" s="44" t="s">
        <v>106</v>
      </c>
      <c r="B11" s="44" t="s">
        <v>107</v>
      </c>
      <c r="C11" s="33" t="s">
        <v>108</v>
      </c>
      <c r="D11" s="33" t="s">
        <v>109</v>
      </c>
      <c r="E11" s="45" t="s">
        <v>110</v>
      </c>
    </row>
    <row r="12" spans="1:11" customFormat="1" ht="76.5" x14ac:dyDescent="0.2">
      <c r="A12" s="53" t="s">
        <v>141</v>
      </c>
      <c r="B12" s="54" t="s">
        <v>142</v>
      </c>
      <c r="C12" s="51" t="s">
        <v>143</v>
      </c>
      <c r="D12" s="51" t="s">
        <v>144</v>
      </c>
      <c r="E12" s="55">
        <v>37138.68</v>
      </c>
    </row>
    <row r="13" spans="1:11" customFormat="1" x14ac:dyDescent="0.2">
      <c r="A13" s="53" t="s">
        <v>141</v>
      </c>
      <c r="B13" s="54" t="s">
        <v>145</v>
      </c>
      <c r="C13" s="51" t="s">
        <v>146</v>
      </c>
      <c r="D13" s="52" t="s">
        <v>147</v>
      </c>
      <c r="E13" s="55">
        <v>17293.5</v>
      </c>
    </row>
    <row r="14" spans="1:11" customFormat="1" ht="63.75" x14ac:dyDescent="0.2">
      <c r="A14" s="53" t="s">
        <v>141</v>
      </c>
      <c r="B14" s="54" t="s">
        <v>148</v>
      </c>
      <c r="C14" s="51" t="s">
        <v>149</v>
      </c>
      <c r="D14" s="51" t="s">
        <v>150</v>
      </c>
      <c r="E14" s="55">
        <v>16992</v>
      </c>
    </row>
    <row r="15" spans="1:11" customFormat="1" ht="63.75" x14ac:dyDescent="0.2">
      <c r="A15" s="53" t="s">
        <v>141</v>
      </c>
      <c r="B15" s="54" t="s">
        <v>151</v>
      </c>
      <c r="C15" s="51" t="s">
        <v>149</v>
      </c>
      <c r="D15" s="51" t="s">
        <v>152</v>
      </c>
      <c r="E15" s="55">
        <v>10856</v>
      </c>
      <c r="G15" t="s">
        <v>105</v>
      </c>
    </row>
    <row r="16" spans="1:11" customFormat="1" ht="38.25" x14ac:dyDescent="0.2">
      <c r="A16" s="53" t="s">
        <v>141</v>
      </c>
      <c r="B16" s="54" t="s">
        <v>153</v>
      </c>
      <c r="C16" s="51" t="s">
        <v>120</v>
      </c>
      <c r="D16" s="51" t="s">
        <v>154</v>
      </c>
      <c r="E16" s="55">
        <v>22027</v>
      </c>
    </row>
    <row r="17" spans="1:5" customFormat="1" ht="38.25" x14ac:dyDescent="0.2">
      <c r="A17" s="53" t="s">
        <v>141</v>
      </c>
      <c r="B17" s="54" t="s">
        <v>155</v>
      </c>
      <c r="C17" s="51" t="s">
        <v>123</v>
      </c>
      <c r="D17" s="51" t="s">
        <v>156</v>
      </c>
      <c r="E17" s="55">
        <v>22028</v>
      </c>
    </row>
    <row r="18" spans="1:5" customFormat="1" ht="76.5" x14ac:dyDescent="0.2">
      <c r="A18" s="53" t="s">
        <v>141</v>
      </c>
      <c r="B18" s="54" t="s">
        <v>157</v>
      </c>
      <c r="C18" s="51" t="s">
        <v>129</v>
      </c>
      <c r="D18" s="51" t="s">
        <v>158</v>
      </c>
      <c r="E18" s="55">
        <v>13272260</v>
      </c>
    </row>
    <row r="19" spans="1:5" customFormat="1" ht="63.75" x14ac:dyDescent="0.2">
      <c r="A19" s="53" t="s">
        <v>159</v>
      </c>
      <c r="B19" s="54" t="s">
        <v>160</v>
      </c>
      <c r="C19" s="51" t="s">
        <v>161</v>
      </c>
      <c r="D19" s="51" t="s">
        <v>162</v>
      </c>
      <c r="E19" s="55">
        <v>233999.99</v>
      </c>
    </row>
    <row r="20" spans="1:5" customFormat="1" ht="76.5" x14ac:dyDescent="0.2">
      <c r="A20" s="53" t="s">
        <v>159</v>
      </c>
      <c r="B20" s="54" t="s">
        <v>163</v>
      </c>
      <c r="C20" s="51" t="s">
        <v>164</v>
      </c>
      <c r="D20" s="51" t="s">
        <v>165</v>
      </c>
      <c r="E20" s="55">
        <v>196906.06</v>
      </c>
    </row>
    <row r="21" spans="1:5" customFormat="1" ht="25.5" x14ac:dyDescent="0.2">
      <c r="A21" s="53" t="s">
        <v>159</v>
      </c>
      <c r="B21" s="54" t="s">
        <v>166</v>
      </c>
      <c r="C21" s="51" t="s">
        <v>0</v>
      </c>
      <c r="D21" s="51" t="s">
        <v>138</v>
      </c>
      <c r="E21" s="55">
        <v>28830</v>
      </c>
    </row>
    <row r="22" spans="1:5" customFormat="1" ht="38.25" x14ac:dyDescent="0.2">
      <c r="A22" s="53" t="s">
        <v>167</v>
      </c>
      <c r="B22" s="54" t="s">
        <v>168</v>
      </c>
      <c r="C22" s="51" t="s">
        <v>169</v>
      </c>
      <c r="D22" s="51" t="s">
        <v>170</v>
      </c>
      <c r="E22" s="55">
        <v>19237.84</v>
      </c>
    </row>
    <row r="23" spans="1:5" customFormat="1" ht="63.75" x14ac:dyDescent="0.2">
      <c r="A23" s="53" t="s">
        <v>167</v>
      </c>
      <c r="B23" s="54" t="s">
        <v>171</v>
      </c>
      <c r="C23" s="51" t="s">
        <v>172</v>
      </c>
      <c r="D23" s="51" t="s">
        <v>173</v>
      </c>
      <c r="E23" s="55">
        <v>8650</v>
      </c>
    </row>
    <row r="24" spans="1:5" customFormat="1" ht="51" x14ac:dyDescent="0.2">
      <c r="A24" s="53" t="s">
        <v>167</v>
      </c>
      <c r="B24" s="54" t="s">
        <v>174</v>
      </c>
      <c r="C24" s="51" t="s">
        <v>175</v>
      </c>
      <c r="D24" s="51" t="s">
        <v>176</v>
      </c>
      <c r="E24" s="55">
        <v>44000</v>
      </c>
    </row>
    <row r="25" spans="1:5" customFormat="1" ht="63.75" x14ac:dyDescent="0.2">
      <c r="A25" s="53" t="s">
        <v>167</v>
      </c>
      <c r="B25" s="54" t="s">
        <v>177</v>
      </c>
      <c r="C25" s="51" t="s">
        <v>178</v>
      </c>
      <c r="D25" s="51" t="s">
        <v>179</v>
      </c>
      <c r="E25" s="55">
        <v>40925.990000000005</v>
      </c>
    </row>
    <row r="26" spans="1:5" customFormat="1" ht="63.75" x14ac:dyDescent="0.2">
      <c r="A26" s="53" t="s">
        <v>180</v>
      </c>
      <c r="B26" s="54" t="s">
        <v>181</v>
      </c>
      <c r="C26" s="51" t="s">
        <v>119</v>
      </c>
      <c r="D26" s="51" t="s">
        <v>182</v>
      </c>
      <c r="E26" s="55">
        <v>1500</v>
      </c>
    </row>
    <row r="27" spans="1:5" customFormat="1" ht="51" x14ac:dyDescent="0.2">
      <c r="A27" s="53" t="s">
        <v>180</v>
      </c>
      <c r="B27" s="54" t="s">
        <v>183</v>
      </c>
      <c r="C27" s="51" t="s">
        <v>126</v>
      </c>
      <c r="D27" s="51" t="s">
        <v>184</v>
      </c>
      <c r="E27" s="55">
        <v>20770.87</v>
      </c>
    </row>
    <row r="28" spans="1:5" customFormat="1" ht="76.5" x14ac:dyDescent="0.2">
      <c r="A28" s="53" t="s">
        <v>180</v>
      </c>
      <c r="B28" s="54" t="s">
        <v>185</v>
      </c>
      <c r="C28" s="51" t="s">
        <v>114</v>
      </c>
      <c r="D28" s="51" t="s">
        <v>186</v>
      </c>
      <c r="E28" s="55">
        <v>6502</v>
      </c>
    </row>
    <row r="29" spans="1:5" customFormat="1" ht="38.25" x14ac:dyDescent="0.2">
      <c r="A29" s="53" t="s">
        <v>180</v>
      </c>
      <c r="B29" s="54" t="s">
        <v>187</v>
      </c>
      <c r="C29" s="51" t="s">
        <v>133</v>
      </c>
      <c r="D29" s="51" t="s">
        <v>188</v>
      </c>
      <c r="E29" s="55">
        <v>885</v>
      </c>
    </row>
    <row r="30" spans="1:5" customFormat="1" ht="51" x14ac:dyDescent="0.2">
      <c r="A30" s="53" t="s">
        <v>180</v>
      </c>
      <c r="B30" s="54" t="s">
        <v>189</v>
      </c>
      <c r="C30" s="51" t="s">
        <v>131</v>
      </c>
      <c r="D30" s="51" t="s">
        <v>190</v>
      </c>
      <c r="E30" s="55">
        <v>1108300</v>
      </c>
    </row>
    <row r="31" spans="1:5" customFormat="1" ht="38.25" x14ac:dyDescent="0.2">
      <c r="A31" s="53" t="s">
        <v>180</v>
      </c>
      <c r="B31" s="54" t="s">
        <v>191</v>
      </c>
      <c r="C31" s="51" t="s">
        <v>0</v>
      </c>
      <c r="D31" s="51" t="s">
        <v>192</v>
      </c>
      <c r="E31" s="55">
        <v>1525768</v>
      </c>
    </row>
    <row r="32" spans="1:5" customFormat="1" ht="38.25" x14ac:dyDescent="0.2">
      <c r="A32" s="53" t="s">
        <v>180</v>
      </c>
      <c r="B32" s="54" t="s">
        <v>193</v>
      </c>
      <c r="C32" s="51" t="s">
        <v>0</v>
      </c>
      <c r="D32" s="51" t="s">
        <v>194</v>
      </c>
      <c r="E32" s="55">
        <v>7243749</v>
      </c>
    </row>
    <row r="33" spans="1:5" customFormat="1" ht="51" x14ac:dyDescent="0.2">
      <c r="A33" s="53" t="s">
        <v>180</v>
      </c>
      <c r="B33" s="54" t="s">
        <v>195</v>
      </c>
      <c r="C33" s="51" t="s">
        <v>0</v>
      </c>
      <c r="D33" s="51" t="s">
        <v>196</v>
      </c>
      <c r="E33" s="55">
        <v>6735567.6200000001</v>
      </c>
    </row>
    <row r="34" spans="1:5" customFormat="1" ht="63.75" x14ac:dyDescent="0.2">
      <c r="A34" s="53" t="s">
        <v>180</v>
      </c>
      <c r="B34" s="54" t="s">
        <v>197</v>
      </c>
      <c r="C34" s="51" t="s">
        <v>127</v>
      </c>
      <c r="D34" s="51" t="s">
        <v>198</v>
      </c>
      <c r="E34" s="55">
        <v>79641.5</v>
      </c>
    </row>
    <row r="35" spans="1:5" customFormat="1" ht="38.25" x14ac:dyDescent="0.2">
      <c r="A35" s="53" t="s">
        <v>180</v>
      </c>
      <c r="B35" s="54" t="s">
        <v>199</v>
      </c>
      <c r="C35" s="51" t="s">
        <v>0</v>
      </c>
      <c r="D35" s="51" t="s">
        <v>200</v>
      </c>
      <c r="E35" s="55">
        <v>2000000</v>
      </c>
    </row>
    <row r="36" spans="1:5" customFormat="1" ht="25.5" x14ac:dyDescent="0.2">
      <c r="A36" s="53" t="s">
        <v>180</v>
      </c>
      <c r="B36" s="54" t="s">
        <v>201</v>
      </c>
      <c r="C36" s="51" t="s">
        <v>0</v>
      </c>
      <c r="D36" s="51" t="s">
        <v>202</v>
      </c>
      <c r="E36" s="55">
        <v>583334</v>
      </c>
    </row>
    <row r="37" spans="1:5" customFormat="1" ht="51" x14ac:dyDescent="0.2">
      <c r="A37" s="53" t="s">
        <v>203</v>
      </c>
      <c r="B37" s="54" t="s">
        <v>204</v>
      </c>
      <c r="C37" s="51" t="s">
        <v>122</v>
      </c>
      <c r="D37" s="51" t="s">
        <v>205</v>
      </c>
      <c r="E37" s="55">
        <v>3775238.5</v>
      </c>
    </row>
    <row r="38" spans="1:5" customFormat="1" ht="51" x14ac:dyDescent="0.2">
      <c r="A38" s="53" t="s">
        <v>206</v>
      </c>
      <c r="B38" s="54" t="s">
        <v>207</v>
      </c>
      <c r="C38" s="51" t="s">
        <v>130</v>
      </c>
      <c r="D38" s="51" t="s">
        <v>208</v>
      </c>
      <c r="E38" s="55">
        <v>11367415.780000001</v>
      </c>
    </row>
    <row r="39" spans="1:5" customFormat="1" ht="51" x14ac:dyDescent="0.2">
      <c r="A39" s="53" t="s">
        <v>209</v>
      </c>
      <c r="B39" s="54" t="s">
        <v>210</v>
      </c>
      <c r="C39" s="51" t="s">
        <v>211</v>
      </c>
      <c r="D39" s="51" t="s">
        <v>212</v>
      </c>
      <c r="E39" s="55">
        <v>16815</v>
      </c>
    </row>
    <row r="40" spans="1:5" customFormat="1" ht="51" x14ac:dyDescent="0.2">
      <c r="A40" s="53" t="s">
        <v>209</v>
      </c>
      <c r="B40" s="54" t="s">
        <v>213</v>
      </c>
      <c r="C40" s="51" t="s">
        <v>214</v>
      </c>
      <c r="D40" s="51" t="s">
        <v>215</v>
      </c>
      <c r="E40" s="55">
        <v>60416</v>
      </c>
    </row>
    <row r="41" spans="1:5" customFormat="1" ht="51" x14ac:dyDescent="0.2">
      <c r="A41" s="53" t="s">
        <v>209</v>
      </c>
      <c r="B41" s="54" t="s">
        <v>216</v>
      </c>
      <c r="C41" s="51" t="s">
        <v>132</v>
      </c>
      <c r="D41" s="51" t="s">
        <v>217</v>
      </c>
      <c r="E41" s="55">
        <v>144270</v>
      </c>
    </row>
    <row r="42" spans="1:5" customFormat="1" ht="76.5" x14ac:dyDescent="0.2">
      <c r="A42" s="53" t="s">
        <v>209</v>
      </c>
      <c r="B42" s="54" t="s">
        <v>218</v>
      </c>
      <c r="C42" s="51" t="s">
        <v>116</v>
      </c>
      <c r="D42" s="51" t="s">
        <v>219</v>
      </c>
      <c r="E42" s="55">
        <v>1780576.51</v>
      </c>
    </row>
    <row r="43" spans="1:5" customFormat="1" ht="51" x14ac:dyDescent="0.2">
      <c r="A43" s="53" t="s">
        <v>209</v>
      </c>
      <c r="B43" s="54" t="s">
        <v>220</v>
      </c>
      <c r="C43" s="51" t="s">
        <v>124</v>
      </c>
      <c r="D43" s="51" t="s">
        <v>221</v>
      </c>
      <c r="E43" s="55">
        <v>76300</v>
      </c>
    </row>
    <row r="44" spans="1:5" customFormat="1" ht="25.5" x14ac:dyDescent="0.2">
      <c r="A44" s="53" t="s">
        <v>209</v>
      </c>
      <c r="B44" s="54" t="s">
        <v>222</v>
      </c>
      <c r="C44" s="51" t="s">
        <v>0</v>
      </c>
      <c r="D44" s="51" t="s">
        <v>223</v>
      </c>
      <c r="E44" s="55">
        <v>25600</v>
      </c>
    </row>
    <row r="45" spans="1:5" customFormat="1" ht="51" x14ac:dyDescent="0.2">
      <c r="A45" s="53" t="s">
        <v>209</v>
      </c>
      <c r="B45" s="54" t="s">
        <v>224</v>
      </c>
      <c r="C45" s="51" t="s">
        <v>117</v>
      </c>
      <c r="D45" s="51" t="s">
        <v>225</v>
      </c>
      <c r="E45" s="55">
        <v>1606741.89</v>
      </c>
    </row>
    <row r="46" spans="1:5" customFormat="1" ht="51" x14ac:dyDescent="0.2">
      <c r="A46" s="53" t="s">
        <v>226</v>
      </c>
      <c r="B46" s="54" t="s">
        <v>227</v>
      </c>
      <c r="C46" s="51" t="s">
        <v>228</v>
      </c>
      <c r="D46" s="51" t="s">
        <v>229</v>
      </c>
      <c r="E46" s="55">
        <v>171159</v>
      </c>
    </row>
    <row r="47" spans="1:5" customFormat="1" ht="76.5" x14ac:dyDescent="0.2">
      <c r="A47" s="53" t="s">
        <v>226</v>
      </c>
      <c r="B47" s="54" t="s">
        <v>230</v>
      </c>
      <c r="C47" s="51" t="s">
        <v>231</v>
      </c>
      <c r="D47" s="51" t="s">
        <v>232</v>
      </c>
      <c r="E47" s="55">
        <v>1177999.99</v>
      </c>
    </row>
    <row r="48" spans="1:5" customFormat="1" ht="51" x14ac:dyDescent="0.2">
      <c r="A48" s="53" t="s">
        <v>226</v>
      </c>
      <c r="B48" s="54" t="s">
        <v>233</v>
      </c>
      <c r="C48" s="51" t="s">
        <v>112</v>
      </c>
      <c r="D48" s="51" t="s">
        <v>234</v>
      </c>
      <c r="E48" s="55">
        <v>79696</v>
      </c>
    </row>
    <row r="49" spans="1:5" customFormat="1" ht="25.5" x14ac:dyDescent="0.2">
      <c r="A49" s="53" t="s">
        <v>226</v>
      </c>
      <c r="B49" s="54" t="s">
        <v>235</v>
      </c>
      <c r="C49" s="51" t="s">
        <v>0</v>
      </c>
      <c r="D49" s="51" t="s">
        <v>236</v>
      </c>
      <c r="E49" s="55">
        <v>-345000</v>
      </c>
    </row>
    <row r="50" spans="1:5" customFormat="1" ht="25.5" x14ac:dyDescent="0.2">
      <c r="A50" s="53" t="s">
        <v>226</v>
      </c>
      <c r="B50" s="54" t="s">
        <v>237</v>
      </c>
      <c r="C50" s="51" t="s">
        <v>0</v>
      </c>
      <c r="D50" s="51" t="s">
        <v>238</v>
      </c>
      <c r="E50" s="55">
        <v>-625699.96</v>
      </c>
    </row>
    <row r="51" spans="1:5" customFormat="1" ht="63.75" x14ac:dyDescent="0.2">
      <c r="A51" s="53" t="s">
        <v>239</v>
      </c>
      <c r="B51" s="54" t="s">
        <v>240</v>
      </c>
      <c r="C51" s="51" t="s">
        <v>115</v>
      </c>
      <c r="D51" s="51" t="s">
        <v>241</v>
      </c>
      <c r="E51" s="55">
        <v>32570</v>
      </c>
    </row>
    <row r="52" spans="1:5" customFormat="1" ht="63.75" x14ac:dyDescent="0.2">
      <c r="A52" s="53" t="s">
        <v>239</v>
      </c>
      <c r="B52" s="54" t="s">
        <v>242</v>
      </c>
      <c r="C52" s="51" t="s">
        <v>114</v>
      </c>
      <c r="D52" s="51" t="s">
        <v>243</v>
      </c>
      <c r="E52" s="55">
        <v>55390</v>
      </c>
    </row>
    <row r="53" spans="1:5" customFormat="1" ht="76.5" x14ac:dyDescent="0.2">
      <c r="A53" s="53" t="s">
        <v>239</v>
      </c>
      <c r="B53" s="54" t="s">
        <v>244</v>
      </c>
      <c r="C53" s="51" t="s">
        <v>136</v>
      </c>
      <c r="D53" s="51" t="s">
        <v>245</v>
      </c>
      <c r="E53" s="55">
        <v>134780.06</v>
      </c>
    </row>
    <row r="54" spans="1:5" customFormat="1" ht="51" x14ac:dyDescent="0.2">
      <c r="A54" s="53" t="s">
        <v>246</v>
      </c>
      <c r="B54" s="54" t="s">
        <v>247</v>
      </c>
      <c r="C54" s="51" t="s">
        <v>248</v>
      </c>
      <c r="D54" s="51" t="s">
        <v>249</v>
      </c>
      <c r="E54" s="55">
        <v>40383.56</v>
      </c>
    </row>
    <row r="55" spans="1:5" customFormat="1" ht="76.5" x14ac:dyDescent="0.2">
      <c r="A55" s="53" t="s">
        <v>250</v>
      </c>
      <c r="B55" s="54" t="s">
        <v>251</v>
      </c>
      <c r="C55" s="51" t="s">
        <v>252</v>
      </c>
      <c r="D55" s="51" t="s">
        <v>253</v>
      </c>
      <c r="E55" s="55">
        <v>5300000</v>
      </c>
    </row>
    <row r="56" spans="1:5" customFormat="1" ht="38.25" x14ac:dyDescent="0.2">
      <c r="A56" s="53" t="s">
        <v>250</v>
      </c>
      <c r="B56" s="54" t="s">
        <v>254</v>
      </c>
      <c r="C56" s="51" t="s">
        <v>128</v>
      </c>
      <c r="D56" s="51" t="s">
        <v>255</v>
      </c>
      <c r="E56" s="55">
        <v>24273050.920000002</v>
      </c>
    </row>
    <row r="57" spans="1:5" customFormat="1" ht="16.899999999999999" customHeight="1" x14ac:dyDescent="0.2">
      <c r="A57" s="53" t="s">
        <v>250</v>
      </c>
      <c r="B57" s="54" t="s">
        <v>256</v>
      </c>
      <c r="C57" s="51" t="s">
        <v>0</v>
      </c>
      <c r="D57" s="51" t="s">
        <v>140</v>
      </c>
      <c r="E57" s="55">
        <v>2450</v>
      </c>
    </row>
    <row r="58" spans="1:5" customFormat="1" ht="16.899999999999999" customHeight="1" x14ac:dyDescent="0.2">
      <c r="A58" s="53" t="s">
        <v>257</v>
      </c>
      <c r="B58" s="54" t="s">
        <v>258</v>
      </c>
      <c r="C58" s="51" t="s">
        <v>146</v>
      </c>
      <c r="D58" s="51" t="s">
        <v>259</v>
      </c>
      <c r="E58" s="55">
        <v>25141248.710000001</v>
      </c>
    </row>
    <row r="59" spans="1:5" customFormat="1" ht="16.899999999999999" customHeight="1" x14ac:dyDescent="0.2">
      <c r="A59" s="53" t="s">
        <v>257</v>
      </c>
      <c r="B59" s="54" t="s">
        <v>260</v>
      </c>
      <c r="C59" s="51" t="s">
        <v>146</v>
      </c>
      <c r="D59" s="51" t="s">
        <v>261</v>
      </c>
      <c r="E59" s="55">
        <v>34587</v>
      </c>
    </row>
    <row r="60" spans="1:5" customFormat="1" ht="16.899999999999999" customHeight="1" x14ac:dyDescent="0.2">
      <c r="A60" s="53" t="s">
        <v>257</v>
      </c>
      <c r="B60" s="54" t="s">
        <v>262</v>
      </c>
      <c r="C60" s="51" t="s">
        <v>0</v>
      </c>
      <c r="D60" s="51" t="s">
        <v>263</v>
      </c>
      <c r="E60" s="55">
        <v>25000</v>
      </c>
    </row>
    <row r="61" spans="1:5" customFormat="1" ht="16.899999999999999" customHeight="1" x14ac:dyDescent="0.2">
      <c r="A61" s="53" t="s">
        <v>257</v>
      </c>
      <c r="B61" s="54" t="s">
        <v>264</v>
      </c>
      <c r="C61" s="51" t="s">
        <v>146</v>
      </c>
      <c r="D61" s="51" t="s">
        <v>265</v>
      </c>
      <c r="E61" s="55">
        <v>735406.25</v>
      </c>
    </row>
    <row r="62" spans="1:5" customFormat="1" ht="16.899999999999999" customHeight="1" x14ac:dyDescent="0.2">
      <c r="A62" s="53" t="s">
        <v>257</v>
      </c>
      <c r="B62" s="54" t="s">
        <v>266</v>
      </c>
      <c r="C62" s="51" t="s">
        <v>146</v>
      </c>
      <c r="D62" s="51" t="s">
        <v>267</v>
      </c>
      <c r="E62" s="55">
        <v>760914</v>
      </c>
    </row>
    <row r="63" spans="1:5" customFormat="1" ht="16.899999999999999" customHeight="1" x14ac:dyDescent="0.2">
      <c r="A63" s="53" t="s">
        <v>257</v>
      </c>
      <c r="B63" s="54" t="s">
        <v>268</v>
      </c>
      <c r="C63" s="51" t="s">
        <v>146</v>
      </c>
      <c r="D63" s="51" t="s">
        <v>269</v>
      </c>
      <c r="E63" s="55">
        <v>4443892.8899999997</v>
      </c>
    </row>
    <row r="64" spans="1:5" customFormat="1" ht="16.899999999999999" customHeight="1" x14ac:dyDescent="0.2">
      <c r="A64" s="53" t="s">
        <v>257</v>
      </c>
      <c r="B64" s="54" t="s">
        <v>270</v>
      </c>
      <c r="C64" s="51" t="s">
        <v>146</v>
      </c>
      <c r="D64" s="51" t="s">
        <v>271</v>
      </c>
      <c r="E64" s="55">
        <v>20499840.969999999</v>
      </c>
    </row>
    <row r="65" spans="1:5" customFormat="1" ht="16.899999999999999" customHeight="1" x14ac:dyDescent="0.2">
      <c r="A65" s="53" t="s">
        <v>257</v>
      </c>
      <c r="B65" s="54" t="s">
        <v>272</v>
      </c>
      <c r="C65" s="51" t="s">
        <v>146</v>
      </c>
      <c r="D65" s="51" t="s">
        <v>273</v>
      </c>
      <c r="E65" s="55">
        <v>11387836.52</v>
      </c>
    </row>
    <row r="66" spans="1:5" customFormat="1" ht="16.899999999999999" customHeight="1" x14ac:dyDescent="0.2">
      <c r="A66" s="53" t="s">
        <v>257</v>
      </c>
      <c r="B66" s="54" t="s">
        <v>274</v>
      </c>
      <c r="C66" s="51" t="s">
        <v>146</v>
      </c>
      <c r="D66" s="51" t="s">
        <v>275</v>
      </c>
      <c r="E66" s="55">
        <v>155641.5</v>
      </c>
    </row>
    <row r="67" spans="1:5" customFormat="1" ht="16.899999999999999" customHeight="1" x14ac:dyDescent="0.2">
      <c r="A67" s="53" t="s">
        <v>257</v>
      </c>
      <c r="B67" s="54" t="s">
        <v>276</v>
      </c>
      <c r="C67" s="51" t="s">
        <v>0</v>
      </c>
      <c r="D67" s="51" t="s">
        <v>277</v>
      </c>
      <c r="E67" s="55">
        <v>52500</v>
      </c>
    </row>
    <row r="68" spans="1:5" customFormat="1" ht="16.899999999999999" customHeight="1" x14ac:dyDescent="0.2">
      <c r="A68" s="53" t="s">
        <v>257</v>
      </c>
      <c r="B68" s="54" t="s">
        <v>278</v>
      </c>
      <c r="C68" s="51" t="s">
        <v>0</v>
      </c>
      <c r="D68" s="51" t="s">
        <v>279</v>
      </c>
      <c r="E68" s="55">
        <v>5750</v>
      </c>
    </row>
    <row r="69" spans="1:5" customFormat="1" ht="76.5" x14ac:dyDescent="0.2">
      <c r="A69" s="53" t="s">
        <v>257</v>
      </c>
      <c r="B69" s="54" t="s">
        <v>280</v>
      </c>
      <c r="C69" s="51" t="s">
        <v>116</v>
      </c>
      <c r="D69" s="51" t="s">
        <v>281</v>
      </c>
      <c r="E69" s="55">
        <v>18241</v>
      </c>
    </row>
    <row r="70" spans="1:5" customFormat="1" ht="51" x14ac:dyDescent="0.2">
      <c r="A70" s="53" t="s">
        <v>257</v>
      </c>
      <c r="B70" s="54" t="s">
        <v>282</v>
      </c>
      <c r="C70" s="51" t="s">
        <v>283</v>
      </c>
      <c r="D70" s="51" t="s">
        <v>284</v>
      </c>
      <c r="E70" s="55">
        <v>64900</v>
      </c>
    </row>
    <row r="71" spans="1:5" customFormat="1" ht="51" x14ac:dyDescent="0.2">
      <c r="A71" s="53" t="s">
        <v>257</v>
      </c>
      <c r="B71" s="54" t="s">
        <v>285</v>
      </c>
      <c r="C71" s="51" t="s">
        <v>113</v>
      </c>
      <c r="D71" s="51" t="s">
        <v>286</v>
      </c>
      <c r="E71" s="55">
        <v>49132.4</v>
      </c>
    </row>
    <row r="72" spans="1:5" customFormat="1" ht="76.5" x14ac:dyDescent="0.2">
      <c r="A72" s="53" t="s">
        <v>287</v>
      </c>
      <c r="B72" s="54" t="s">
        <v>288</v>
      </c>
      <c r="C72" s="51" t="s">
        <v>134</v>
      </c>
      <c r="D72" s="51" t="s">
        <v>289</v>
      </c>
      <c r="E72" s="55">
        <v>1503</v>
      </c>
    </row>
    <row r="73" spans="1:5" customFormat="1" ht="76.5" x14ac:dyDescent="0.2">
      <c r="A73" s="53" t="s">
        <v>287</v>
      </c>
      <c r="B73" s="54" t="s">
        <v>290</v>
      </c>
      <c r="C73" s="51" t="s">
        <v>114</v>
      </c>
      <c r="D73" s="51" t="s">
        <v>291</v>
      </c>
      <c r="E73" s="55">
        <v>5546</v>
      </c>
    </row>
    <row r="74" spans="1:5" customFormat="1" ht="25.9" customHeight="1" x14ac:dyDescent="0.2">
      <c r="A74" s="53" t="s">
        <v>287</v>
      </c>
      <c r="B74" s="54" t="s">
        <v>292</v>
      </c>
      <c r="C74" s="51" t="s">
        <v>146</v>
      </c>
      <c r="D74" s="51" t="s">
        <v>293</v>
      </c>
      <c r="E74" s="55">
        <v>788583.6</v>
      </c>
    </row>
    <row r="75" spans="1:5" customFormat="1" ht="63.75" x14ac:dyDescent="0.2">
      <c r="A75" s="53" t="s">
        <v>287</v>
      </c>
      <c r="B75" s="54" t="s">
        <v>294</v>
      </c>
      <c r="C75" s="51" t="s">
        <v>295</v>
      </c>
      <c r="D75" s="51" t="s">
        <v>296</v>
      </c>
      <c r="E75" s="55">
        <v>100000</v>
      </c>
    </row>
    <row r="76" spans="1:5" customFormat="1" ht="25.9" customHeight="1" x14ac:dyDescent="0.2">
      <c r="A76" s="53" t="s">
        <v>297</v>
      </c>
      <c r="B76" s="54" t="s">
        <v>298</v>
      </c>
      <c r="C76" s="51" t="s">
        <v>0</v>
      </c>
      <c r="D76" s="51" t="s">
        <v>299</v>
      </c>
      <c r="E76" s="55">
        <v>2524000</v>
      </c>
    </row>
    <row r="77" spans="1:5" customFormat="1" ht="51" x14ac:dyDescent="0.2">
      <c r="A77" s="53" t="s">
        <v>297</v>
      </c>
      <c r="B77" s="54" t="s">
        <v>300</v>
      </c>
      <c r="C77" s="51" t="s">
        <v>125</v>
      </c>
      <c r="D77" s="51" t="s">
        <v>301</v>
      </c>
      <c r="E77" s="55">
        <v>100000</v>
      </c>
    </row>
    <row r="78" spans="1:5" customFormat="1" ht="38.25" x14ac:dyDescent="0.2">
      <c r="A78" s="53" t="s">
        <v>297</v>
      </c>
      <c r="B78" s="54" t="s">
        <v>302</v>
      </c>
      <c r="C78" s="51" t="s">
        <v>111</v>
      </c>
      <c r="D78" s="51" t="s">
        <v>303</v>
      </c>
      <c r="E78" s="55">
        <v>2759167</v>
      </c>
    </row>
    <row r="79" spans="1:5" customFormat="1" ht="51" x14ac:dyDescent="0.2">
      <c r="A79" s="53" t="s">
        <v>304</v>
      </c>
      <c r="B79" s="54" t="s">
        <v>305</v>
      </c>
      <c r="C79" s="51" t="s">
        <v>113</v>
      </c>
      <c r="D79" s="51" t="s">
        <v>306</v>
      </c>
      <c r="E79" s="55">
        <v>604.79999999999995</v>
      </c>
    </row>
    <row r="80" spans="1:5" customFormat="1" ht="34.9" customHeight="1" x14ac:dyDescent="0.2">
      <c r="A80" s="53" t="s">
        <v>304</v>
      </c>
      <c r="B80" s="54" t="s">
        <v>307</v>
      </c>
      <c r="C80" s="51" t="s">
        <v>0</v>
      </c>
      <c r="D80" s="51" t="s">
        <v>308</v>
      </c>
      <c r="E80" s="55">
        <v>20370</v>
      </c>
    </row>
    <row r="81" spans="1:9" customFormat="1" ht="63.75" x14ac:dyDescent="0.2">
      <c r="A81" s="53" t="s">
        <v>304</v>
      </c>
      <c r="B81" s="54" t="s">
        <v>309</v>
      </c>
      <c r="C81" s="51" t="s">
        <v>310</v>
      </c>
      <c r="D81" s="51" t="s">
        <v>311</v>
      </c>
      <c r="E81" s="55">
        <v>961110</v>
      </c>
    </row>
    <row r="82" spans="1:9" customFormat="1" ht="76.5" x14ac:dyDescent="0.2">
      <c r="A82" s="53" t="s">
        <v>312</v>
      </c>
      <c r="B82" s="54" t="s">
        <v>313</v>
      </c>
      <c r="C82" s="51" t="s">
        <v>139</v>
      </c>
      <c r="D82" s="51" t="s">
        <v>314</v>
      </c>
      <c r="E82" s="55">
        <v>342867.53</v>
      </c>
    </row>
    <row r="83" spans="1:9" customFormat="1" ht="22.9" customHeight="1" x14ac:dyDescent="0.2">
      <c r="A83" s="53" t="s">
        <v>315</v>
      </c>
      <c r="B83" s="54" t="s">
        <v>316</v>
      </c>
      <c r="C83" s="51" t="s">
        <v>0</v>
      </c>
      <c r="D83" s="51" t="s">
        <v>317</v>
      </c>
      <c r="E83" s="55">
        <v>31772.5</v>
      </c>
    </row>
    <row r="84" spans="1:9" customFormat="1" ht="22.9" customHeight="1" x14ac:dyDescent="0.2">
      <c r="A84" s="53" t="s">
        <v>315</v>
      </c>
      <c r="B84" s="54" t="s">
        <v>318</v>
      </c>
      <c r="C84" s="51" t="s">
        <v>146</v>
      </c>
      <c r="D84" s="51" t="s">
        <v>319</v>
      </c>
      <c r="E84" s="55">
        <v>17293.5</v>
      </c>
    </row>
    <row r="85" spans="1:9" customFormat="1" ht="27" customHeight="1" x14ac:dyDescent="0.2">
      <c r="A85" s="53" t="s">
        <v>315</v>
      </c>
      <c r="B85" s="54" t="s">
        <v>320</v>
      </c>
      <c r="C85" s="51" t="s">
        <v>0</v>
      </c>
      <c r="D85" s="51" t="s">
        <v>321</v>
      </c>
      <c r="E85" s="55">
        <v>37796</v>
      </c>
    </row>
    <row r="86" spans="1:9" customFormat="1" ht="26.25" customHeight="1" x14ac:dyDescent="0.2">
      <c r="A86" s="53" t="s">
        <v>315</v>
      </c>
      <c r="B86" s="54" t="s">
        <v>322</v>
      </c>
      <c r="C86" s="51" t="s">
        <v>0</v>
      </c>
      <c r="D86" s="51" t="s">
        <v>308</v>
      </c>
      <c r="E86" s="55">
        <v>5750</v>
      </c>
    </row>
    <row r="87" spans="1:9" customFormat="1" ht="27" customHeight="1" x14ac:dyDescent="0.2">
      <c r="A87" s="53" t="s">
        <v>315</v>
      </c>
      <c r="B87" s="54" t="s">
        <v>323</v>
      </c>
      <c r="C87" s="51" t="s">
        <v>0</v>
      </c>
      <c r="D87" s="51" t="s">
        <v>324</v>
      </c>
      <c r="E87" s="55">
        <v>4550</v>
      </c>
    </row>
    <row r="88" spans="1:9" customFormat="1" ht="76.5" x14ac:dyDescent="0.2">
      <c r="A88" s="53" t="s">
        <v>325</v>
      </c>
      <c r="B88" s="54" t="s">
        <v>326</v>
      </c>
      <c r="C88" s="51" t="s">
        <v>327</v>
      </c>
      <c r="D88" s="51" t="s">
        <v>328</v>
      </c>
      <c r="E88" s="55">
        <v>28762.5</v>
      </c>
    </row>
    <row r="89" spans="1:9" customFormat="1" ht="76.5" x14ac:dyDescent="0.2">
      <c r="A89" s="53" t="s">
        <v>325</v>
      </c>
      <c r="B89" s="54" t="s">
        <v>329</v>
      </c>
      <c r="C89" s="51" t="s">
        <v>137</v>
      </c>
      <c r="D89" s="51" t="s">
        <v>330</v>
      </c>
      <c r="E89" s="55">
        <v>47577.599999999999</v>
      </c>
    </row>
    <row r="90" spans="1:9" customFormat="1" ht="38.25" x14ac:dyDescent="0.2">
      <c r="A90" s="53" t="s">
        <v>325</v>
      </c>
      <c r="B90" s="54" t="s">
        <v>331</v>
      </c>
      <c r="C90" s="51" t="s">
        <v>135</v>
      </c>
      <c r="D90" s="51" t="s">
        <v>332</v>
      </c>
      <c r="E90" s="55">
        <v>1311275</v>
      </c>
    </row>
    <row r="91" spans="1:9" customFormat="1" ht="38.25" x14ac:dyDescent="0.2">
      <c r="A91" s="53" t="s">
        <v>325</v>
      </c>
      <c r="B91" s="54" t="s">
        <v>333</v>
      </c>
      <c r="C91" s="51" t="s">
        <v>334</v>
      </c>
      <c r="D91" s="51" t="s">
        <v>335</v>
      </c>
      <c r="E91" s="55">
        <v>29130</v>
      </c>
    </row>
    <row r="92" spans="1:9" ht="16.899999999999999" customHeight="1" x14ac:dyDescent="0.25">
      <c r="A92" s="73" t="s">
        <v>118</v>
      </c>
      <c r="B92" s="74"/>
      <c r="C92" s="74"/>
      <c r="D92" s="75"/>
      <c r="E92" s="46">
        <f>SUM(E12:E91)</f>
        <v>154919866.57000002</v>
      </c>
      <c r="F92" s="43"/>
      <c r="G92" s="48"/>
      <c r="H92" s="49"/>
      <c r="I92" s="50"/>
    </row>
    <row r="93" spans="1:9" x14ac:dyDescent="0.2">
      <c r="F93" s="47"/>
    </row>
    <row r="94" spans="1:9" x14ac:dyDescent="0.2">
      <c r="F94" s="47"/>
    </row>
    <row r="95" spans="1:9" x14ac:dyDescent="0.2">
      <c r="F95" s="47"/>
    </row>
    <row r="96" spans="1:9" x14ac:dyDescent="0.2">
      <c r="F96" s="47"/>
    </row>
    <row r="97" spans="6:6" x14ac:dyDescent="0.2">
      <c r="F97" s="47"/>
    </row>
    <row r="98" spans="6:6" x14ac:dyDescent="0.2">
      <c r="F98" s="47"/>
    </row>
  </sheetData>
  <autoFilter ref="A11:E92" xr:uid="{6DAEBFF1-423C-4958-9BF4-90140145A229}"/>
  <mergeCells count="5">
    <mergeCell ref="A92:D92"/>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2024-09-03T14:57:20Z</cp:lastPrinted>
  <dcterms:created xsi:type="dcterms:W3CDTF">2022-09-16T14:51:44Z</dcterms:created>
  <dcterms:modified xsi:type="dcterms:W3CDTF">2024-09-04T13:23:55Z</dcterms:modified>
</cp:coreProperties>
</file>