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rodriguez\Downloads\"/>
    </mc:Choice>
  </mc:AlternateContent>
  <xr:revisionPtr revIDLastSave="0" documentId="8_{CE9BBB34-C593-4254-BC5E-9976587799F1}" xr6:coauthVersionLast="47" xr6:coauthVersionMax="47" xr10:uidLastSave="{00000000-0000-0000-0000-000000000000}"/>
  <bookViews>
    <workbookView xWindow="-108" yWindow="-108" windowWidth="23256" windowHeight="12456" xr2:uid="{7B83304E-D879-48B6-9127-9934F1DD6377}"/>
  </bookViews>
  <sheets>
    <sheet name="Programación indicativa anual  " sheetId="1" r:id="rId1"/>
  </sheets>
  <definedNames>
    <definedName name="_xlnm.Print_Area" localSheetId="0">'Programación indicativa anual  '!$A$1:$N$21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N15" i="1" s="1"/>
  <c r="L14" i="1"/>
  <c r="N14" i="1" s="1"/>
  <c r="L13" i="1"/>
  <c r="N13" i="1" s="1"/>
  <c r="L12" i="1"/>
  <c r="N12" i="1" s="1"/>
  <c r="L11" i="1"/>
  <c r="N11" i="1" s="1"/>
</calcChain>
</file>

<file path=xl/sharedStrings.xml><?xml version="1.0" encoding="utf-8"?>
<sst xmlns="http://schemas.openxmlformats.org/spreadsheetml/2006/main" count="70" uniqueCount="42">
  <si>
    <t>CAPITULO   0216    MINISTERIO DE CULTURA</t>
  </si>
  <si>
    <t>PROGRAMACIÓN INDICATIVA ANUAL FÍSICA FINANCIERA, AÑO 2026</t>
  </si>
  <si>
    <t>Capítulo</t>
  </si>
  <si>
    <t>0216</t>
  </si>
  <si>
    <t>MINISTERIO DE CULTURA</t>
  </si>
  <si>
    <t>Subcapítulo</t>
  </si>
  <si>
    <t>01</t>
  </si>
  <si>
    <t>Unidad ejecutora</t>
  </si>
  <si>
    <t>0001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</si>
  <si>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</si>
  <si>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</si>
  <si>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</si>
  <si>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</si>
  <si>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</si>
  <si>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</si>
  <si>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</si>
  <si>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</si>
  <si>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 xml:space="preserve">Programación 
física </t>
  </si>
  <si>
    <t xml:space="preserve">Programación financiera </t>
  </si>
  <si>
    <t xml:space="preserve">Programación física </t>
  </si>
  <si>
    <t>(UM)</t>
  </si>
  <si>
    <t>(RD$)</t>
  </si>
  <si>
    <t>Total anual</t>
  </si>
  <si>
    <t>Presupuesto 2025</t>
  </si>
  <si>
    <t>Diferencia</t>
  </si>
  <si>
    <t xml:space="preserve">Publicaciones y ediciones de obras literarias, artísticas y culturales </t>
  </si>
  <si>
    <t>Número de publicaciones</t>
  </si>
  <si>
    <t>N/A</t>
  </si>
  <si>
    <t>Artistas e intelectuales reciben premios a la innovación y emprendimiento cultural</t>
  </si>
  <si>
    <t>Número de artistas e intelectuales premiados</t>
  </si>
  <si>
    <t xml:space="preserve"> Sector cultural recibe formación en arte y áreas del quehacer cultural</t>
  </si>
  <si>
    <t>Número de estudiantes recibiendo formacion</t>
  </si>
  <si>
    <t>Población nacional y extranjera accede a oferta literaria a través de eventos para el fomento de la lectura y la cultura</t>
  </si>
  <si>
    <t>Cantidad de personas del sector cultural
con formacion de quehacer cultural</t>
  </si>
  <si>
    <t>Público en general disfrutando de las creaciones y expresiones humanas a través de recursos plásticos, lingüísticos o sonoros, bienes y servicios de las industrias culturales y reconocimientos al talento</t>
  </si>
  <si>
    <t>Número de visitantes</t>
  </si>
  <si>
    <t>Luis A. Rodríguez G.</t>
  </si>
  <si>
    <t>Ana De Peña</t>
  </si>
  <si>
    <t>Encargado</t>
  </si>
  <si>
    <t>Directora</t>
  </si>
  <si>
    <t>Departamento de Formulación, Monitoreo y Evaluación de PPP</t>
  </si>
  <si>
    <t>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</si>
</sst>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0000"/>
      <name val="Arial"/>
      <family val="2"/>
    </font>
    <font>
      <sz val="24"/>
      <color rgb="FF000000"/>
      <name val="Arial"/>
      <family val="2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FFFF"/>
      <name val="Calibri"/>
      <family val="2"/>
      <scheme val="minor"/>
    </font>
    <font>
      <b/>
      <sz val="15"/>
      <color rgb="FFFFFFFF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57">
    <xf numFmtId="0" fontId="0" fillId="0" borderId="0" xfId="0"/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4" fontId="10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164" fontId="10" fillId="0" borderId="0" xfId="2" applyFont="1" applyBorder="1" applyAlignment="1">
      <alignment horizontal="center"/>
    </xf>
    <xf numFmtId="164" fontId="10" fillId="0" borderId="0" xfId="1" applyFont="1" applyBorder="1" applyAlignment="1">
      <alignment horizontal="center" wrapText="1"/>
    </xf>
    <xf numFmtId="164" fontId="10" fillId="0" borderId="0" xfId="1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0" fontId="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5" fillId="0" borderId="1" xfId="2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5" fillId="0" borderId="1" xfId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164" fontId="15" fillId="0" borderId="0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top"/>
    </xf>
    <xf numFmtId="3" fontId="10" fillId="0" borderId="8" xfId="0" applyNumberFormat="1" applyFont="1" applyBorder="1" applyAlignment="1">
      <alignment horizontal="center"/>
    </xf>
    <xf numFmtId="164" fontId="10" fillId="0" borderId="8" xfId="2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Millares" xfId="1" builtinId="3"/>
    <cellStyle name="Millares 2" xfId="2" xr:uid="{8839E092-2D63-4B33-A1CB-57512B002049}"/>
    <cellStyle name="Normal" xfId="0" builtinId="0"/>
    <cellStyle name="Normal 2" xfId="3" xr:uid="{E46A42E7-C4B8-42C4-B424-14323691A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202046</xdr:colOff>
      <xdr:row>0</xdr:row>
      <xdr:rowOff>43295</xdr:rowOff>
    </xdr:from>
    <xdr:to>
      <xdr:col>0</xdr:col>
      <xdr:colOff>1701792</xdr:colOff>
      <xdr:row>2</xdr:row>
      <xdr:rowOff>317437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95FF2-DE46-41EE-9D99-7FF8695A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46" y="43295"/>
          <a:ext cx="1499746" cy="114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E6C1-C8FB-4BDC-8705-3DFBAD73D034}">
  <sheetPr>
    <pageSetUpPr fitToPage="1"/>
  </sheetPr>
  <dimension ref="A1:N24"/>
  <sheetViews>
    <sheetView showGridLines="0" tabSelected="1" zoomScale="66" zoomScaleNormal="66" zoomScaleSheetLayoutView="66" workbookViewId="0">
      <selection activeCell="B4" sqref="B4"/>
    </sheetView>
  </sheetViews>
  <sheetFormatPr defaultColWidth="12.85546875" defaultRowHeight="15.6"/>
  <cols>
    <col min="1" max="1" width="26.140625" style="2" customWidth="1"/>
    <col min="2" max="2" width="48" style="2" customWidth="1"/>
    <col min="3" max="3" width="31.85546875" style="2" customWidth="1"/>
    <col min="4" max="4" width="23.42578125" style="2" customWidth="1"/>
    <col min="5" max="5" width="21.5703125" style="2" customWidth="1"/>
    <col min="6" max="6" width="20.7109375" style="2" customWidth="1"/>
    <col min="7" max="7" width="21.28515625" style="2" customWidth="1"/>
    <col min="8" max="8" width="18.140625" style="2" customWidth="1"/>
    <col min="9" max="9" width="21.85546875" style="2" customWidth="1"/>
    <col min="10" max="10" width="20.28515625" style="2" customWidth="1"/>
    <col min="11" max="11" width="22.85546875" style="2" customWidth="1"/>
    <col min="12" max="12" width="29.140625" style="1" hidden="1" customWidth="1"/>
    <col min="13" max="13" width="30.28515625" style="1" hidden="1" customWidth="1"/>
    <col min="14" max="14" width="20.28515625" style="2" hidden="1" customWidth="1"/>
    <col min="15" max="16384" width="12.85546875" style="2"/>
  </cols>
  <sheetData>
    <row r="1" spans="1:14" ht="36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31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4" ht="80.25" customHeight="1">
      <c r="A3" s="26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7" customFormat="1" ht="49.9" customHeight="1">
      <c r="A4" s="4" t="s">
        <v>2</v>
      </c>
      <c r="B4" s="5" t="s">
        <v>3</v>
      </c>
      <c r="C4" s="55" t="s">
        <v>4</v>
      </c>
      <c r="D4" s="55"/>
      <c r="E4" s="55"/>
      <c r="F4" s="55"/>
      <c r="G4" s="55"/>
      <c r="H4" s="55"/>
      <c r="I4" s="55"/>
      <c r="J4" s="55"/>
      <c r="K4" s="55"/>
      <c r="L4" s="6"/>
      <c r="M4" s="6"/>
    </row>
    <row r="5" spans="1:14" s="11" customFormat="1" ht="49.9" customHeight="1">
      <c r="A5" s="8" t="s">
        <v>5</v>
      </c>
      <c r="B5" s="9" t="s">
        <v>6</v>
      </c>
      <c r="C5" s="56" t="s">
        <v>4</v>
      </c>
      <c r="D5" s="56"/>
      <c r="E5" s="56"/>
      <c r="F5" s="56"/>
      <c r="G5" s="56"/>
      <c r="H5" s="56"/>
      <c r="I5" s="56"/>
      <c r="J5" s="56"/>
      <c r="K5" s="56"/>
      <c r="L5" s="10"/>
      <c r="M5" s="10"/>
    </row>
    <row r="6" spans="1:14" s="11" customFormat="1" ht="60.6" customHeight="1">
      <c r="A6" s="8" t="s">
        <v>7</v>
      </c>
      <c r="B6" s="9" t="s">
        <v>8</v>
      </c>
      <c r="C6" s="56" t="s">
        <v>4</v>
      </c>
      <c r="D6" s="56"/>
      <c r="E6" s="56"/>
      <c r="F6" s="56"/>
      <c r="G6" s="56"/>
      <c r="H6" s="56"/>
      <c r="I6" s="56"/>
      <c r="J6" s="56"/>
      <c r="K6" s="56"/>
      <c r="L6" s="10"/>
      <c r="M6" s="10"/>
    </row>
    <row r="7" spans="1:14" s="11" customFormat="1" ht="20.45" thickBot="1">
      <c r="A7" s="12"/>
      <c r="B7" s="12"/>
      <c r="C7" s="12"/>
      <c r="D7" s="12"/>
      <c r="E7" s="12"/>
      <c r="F7" s="12"/>
      <c r="G7" s="13"/>
      <c r="H7" s="12"/>
      <c r="I7" s="12"/>
      <c r="J7" s="12"/>
      <c r="K7" s="12"/>
      <c r="L7" s="10"/>
      <c r="M7" s="10"/>
    </row>
    <row r="8" spans="1:14" s="11" customFormat="1" ht="55.9" customHeight="1" thickBot="1">
      <c r="A8" s="50" t="s">
        <v>9</v>
      </c>
      <c r="B8" s="51"/>
      <c r="C8" s="52"/>
      <c r="D8" s="50" t="s">
        <v>10</v>
      </c>
      <c r="E8" s="52"/>
      <c r="F8" s="50" t="s">
        <v>11</v>
      </c>
      <c r="G8" s="52"/>
      <c r="H8" s="50" t="s">
        <v>12</v>
      </c>
      <c r="I8" s="52"/>
      <c r="J8" s="50" t="s">
        <v>13</v>
      </c>
      <c r="K8" s="52"/>
      <c r="L8" s="10"/>
      <c r="M8" s="10"/>
    </row>
    <row r="9" spans="1:14" s="11" customFormat="1" ht="39.6">
      <c r="A9" s="48" t="s">
        <v>14</v>
      </c>
      <c r="B9" s="48" t="s">
        <v>15</v>
      </c>
      <c r="C9" s="14" t="s">
        <v>16</v>
      </c>
      <c r="D9" s="14" t="s">
        <v>17</v>
      </c>
      <c r="E9" s="14" t="s">
        <v>18</v>
      </c>
      <c r="F9" s="14" t="s">
        <v>19</v>
      </c>
      <c r="G9" s="14" t="s">
        <v>18</v>
      </c>
      <c r="H9" s="14" t="s">
        <v>19</v>
      </c>
      <c r="I9" s="14" t="s">
        <v>18</v>
      </c>
      <c r="J9" s="14" t="s">
        <v>19</v>
      </c>
      <c r="K9" s="14" t="s">
        <v>18</v>
      </c>
      <c r="L9" s="10"/>
      <c r="M9" s="10"/>
    </row>
    <row r="10" spans="1:14" s="13" customFormat="1" ht="19.899999999999999">
      <c r="A10" s="49"/>
      <c r="B10" s="49"/>
      <c r="C10" s="14" t="s">
        <v>20</v>
      </c>
      <c r="D10" s="14" t="s">
        <v>20</v>
      </c>
      <c r="E10" s="14" t="s">
        <v>21</v>
      </c>
      <c r="F10" s="14" t="s">
        <v>20</v>
      </c>
      <c r="G10" s="14" t="s">
        <v>21</v>
      </c>
      <c r="H10" s="14" t="s">
        <v>20</v>
      </c>
      <c r="I10" s="14" t="s">
        <v>21</v>
      </c>
      <c r="J10" s="14" t="s">
        <v>20</v>
      </c>
      <c r="K10" s="14" t="s">
        <v>21</v>
      </c>
      <c r="L10" s="15" t="s">
        <v>22</v>
      </c>
      <c r="M10" s="15" t="s">
        <v>23</v>
      </c>
      <c r="N10" s="15" t="s">
        <v>24</v>
      </c>
    </row>
    <row r="11" spans="1:14" s="18" customFormat="1" ht="54" customHeight="1">
      <c r="A11" s="27">
        <v>5849</v>
      </c>
      <c r="B11" s="31" t="s">
        <v>25</v>
      </c>
      <c r="C11" s="28" t="s">
        <v>26</v>
      </c>
      <c r="D11" s="32" t="s">
        <v>27</v>
      </c>
      <c r="E11" s="32" t="s">
        <v>27</v>
      </c>
      <c r="F11" s="32" t="s">
        <v>27</v>
      </c>
      <c r="G11" s="32" t="s">
        <v>27</v>
      </c>
      <c r="H11" s="32" t="s">
        <v>27</v>
      </c>
      <c r="I11" s="32" t="s">
        <v>27</v>
      </c>
      <c r="J11" s="27">
        <v>10</v>
      </c>
      <c r="K11" s="29">
        <v>2284957.27</v>
      </c>
      <c r="L11" s="16" t="e">
        <f>+K11+I11+G11</f>
        <v>#VALUE!</v>
      </c>
      <c r="M11" s="16">
        <v>6800000</v>
      </c>
      <c r="N11" s="17" t="e">
        <f>+L11-M11</f>
        <v>#VALUE!</v>
      </c>
    </row>
    <row r="12" spans="1:14" s="18" customFormat="1" ht="59.45">
      <c r="A12" s="27">
        <v>5851</v>
      </c>
      <c r="B12" s="31" t="s">
        <v>28</v>
      </c>
      <c r="C12" s="28" t="s">
        <v>29</v>
      </c>
      <c r="D12" s="27">
        <v>12</v>
      </c>
      <c r="E12" s="29">
        <v>1000000</v>
      </c>
      <c r="F12" s="27">
        <v>31</v>
      </c>
      <c r="G12" s="29">
        <v>5120000</v>
      </c>
      <c r="H12" s="27">
        <v>1</v>
      </c>
      <c r="I12" s="29">
        <v>1500000</v>
      </c>
      <c r="J12" s="27">
        <v>22</v>
      </c>
      <c r="K12" s="29">
        <v>11180200</v>
      </c>
      <c r="L12" s="16">
        <f>+E12+G12+I12+K12</f>
        <v>18800200</v>
      </c>
      <c r="M12" s="16">
        <v>22775000</v>
      </c>
      <c r="N12" s="17">
        <f t="shared" ref="N12:N14" si="0">+L12-M12</f>
        <v>-3974800</v>
      </c>
    </row>
    <row r="13" spans="1:14" s="18" customFormat="1" ht="84" customHeight="1">
      <c r="A13" s="27">
        <v>7726</v>
      </c>
      <c r="B13" s="31" t="s">
        <v>30</v>
      </c>
      <c r="C13" s="28" t="s">
        <v>31</v>
      </c>
      <c r="D13" s="32" t="s">
        <v>27</v>
      </c>
      <c r="E13" s="32" t="s">
        <v>27</v>
      </c>
      <c r="F13" s="33">
        <v>2092</v>
      </c>
      <c r="G13" s="29">
        <v>560465</v>
      </c>
      <c r="H13" s="33">
        <v>1901</v>
      </c>
      <c r="I13" s="29">
        <v>13340484.4</v>
      </c>
      <c r="J13" s="30">
        <v>2890</v>
      </c>
      <c r="K13" s="29">
        <v>4575738.42</v>
      </c>
      <c r="L13" s="16" t="e">
        <f>K13+I13+G13+E13</f>
        <v>#VALUE!</v>
      </c>
      <c r="M13" s="16">
        <v>20000000</v>
      </c>
      <c r="N13" s="17" t="e">
        <f t="shared" si="0"/>
        <v>#VALUE!</v>
      </c>
    </row>
    <row r="14" spans="1:14" s="18" customFormat="1" ht="79.5">
      <c r="A14" s="27">
        <v>6530</v>
      </c>
      <c r="B14" s="31" t="s">
        <v>32</v>
      </c>
      <c r="C14" s="34" t="s">
        <v>33</v>
      </c>
      <c r="D14" s="32" t="s">
        <v>27</v>
      </c>
      <c r="E14" s="32" t="s">
        <v>27</v>
      </c>
      <c r="F14" s="32" t="s">
        <v>27</v>
      </c>
      <c r="G14" s="32" t="s">
        <v>27</v>
      </c>
      <c r="H14" s="32" t="s">
        <v>27</v>
      </c>
      <c r="I14" s="32">
        <v>22247639.079999998</v>
      </c>
      <c r="J14" s="30">
        <v>181130</v>
      </c>
      <c r="K14" s="29">
        <v>90812683.359999999</v>
      </c>
      <c r="L14" s="16">
        <f>K14+I14</f>
        <v>113060322.44</v>
      </c>
      <c r="M14" s="16">
        <v>75000000</v>
      </c>
      <c r="N14" s="17">
        <f t="shared" si="0"/>
        <v>38060322.439999998</v>
      </c>
    </row>
    <row r="15" spans="1:14" s="20" customFormat="1" ht="118.9">
      <c r="A15" s="27">
        <v>5850</v>
      </c>
      <c r="B15" s="31" t="s">
        <v>34</v>
      </c>
      <c r="C15" s="28" t="s">
        <v>35</v>
      </c>
      <c r="D15" s="30">
        <v>16904</v>
      </c>
      <c r="E15" s="29">
        <v>50690661.130000003</v>
      </c>
      <c r="F15" s="30">
        <v>711</v>
      </c>
      <c r="G15" s="29">
        <v>54436937.009999998</v>
      </c>
      <c r="H15" s="30">
        <v>764</v>
      </c>
      <c r="I15" s="29">
        <v>45936655.310000002</v>
      </c>
      <c r="J15" s="30">
        <v>82496</v>
      </c>
      <c r="K15" s="29">
        <v>81884804.390000001</v>
      </c>
      <c r="L15" s="16">
        <f>K15+I15+G15+E15</f>
        <v>232949057.84</v>
      </c>
      <c r="M15" s="19">
        <v>207239345</v>
      </c>
      <c r="N15" s="17">
        <f>+L15-M15</f>
        <v>25709712.840000004</v>
      </c>
    </row>
    <row r="16" spans="1:14" s="20" customFormat="1" ht="19.899999999999999">
      <c r="A16" s="37"/>
      <c r="B16" s="38"/>
      <c r="C16" s="39"/>
      <c r="D16" s="40"/>
      <c r="E16" s="41"/>
      <c r="F16" s="40"/>
      <c r="G16" s="41"/>
      <c r="H16" s="40"/>
      <c r="I16" s="41"/>
      <c r="J16" s="40"/>
      <c r="K16" s="41"/>
      <c r="L16" s="23"/>
      <c r="M16" s="24"/>
      <c r="N16" s="25"/>
    </row>
    <row r="17" spans="1:14" s="20" customFormat="1" ht="82.15" customHeight="1">
      <c r="A17" s="45"/>
      <c r="B17" s="42"/>
      <c r="C17" s="42"/>
      <c r="D17" s="21"/>
      <c r="E17" s="22"/>
      <c r="F17" s="46"/>
      <c r="G17" s="47"/>
      <c r="H17" s="46"/>
      <c r="I17" s="22"/>
      <c r="J17" s="21"/>
      <c r="K17" s="22"/>
      <c r="L17" s="23"/>
      <c r="M17" s="24"/>
      <c r="N17" s="25"/>
    </row>
    <row r="18" spans="1:14" s="20" customFormat="1" ht="19.899999999999999">
      <c r="B18" s="43" t="s">
        <v>36</v>
      </c>
      <c r="C18"/>
      <c r="D18" s="2"/>
      <c r="E18" s="2"/>
      <c r="F18" s="43" t="s">
        <v>37</v>
      </c>
      <c r="G18" s="2"/>
      <c r="H18"/>
      <c r="I18"/>
      <c r="J18"/>
      <c r="K18"/>
      <c r="L18" s="23"/>
      <c r="M18" s="24"/>
      <c r="N18" s="25"/>
    </row>
    <row r="19" spans="1:14" s="20" customFormat="1" ht="31.15">
      <c r="B19" s="43" t="s">
        <v>38</v>
      </c>
      <c r="C19" s="36"/>
      <c r="D19" s="36"/>
      <c r="E19" s="36"/>
      <c r="F19" s="43" t="s">
        <v>39</v>
      </c>
      <c r="G19" s="36"/>
      <c r="H19" s="36"/>
      <c r="I19" s="36"/>
      <c r="J19" s="36"/>
      <c r="K19" s="36"/>
      <c r="L19" s="23"/>
      <c r="M19" s="24"/>
      <c r="N19" s="25"/>
    </row>
    <row r="20" spans="1:14" s="20" customFormat="1" ht="31.15">
      <c r="B20" s="43" t="s">
        <v>40</v>
      </c>
      <c r="C20" s="3"/>
      <c r="D20" s="3"/>
      <c r="E20" s="3"/>
      <c r="F20" s="43" t="s">
        <v>41</v>
      </c>
      <c r="G20" s="3"/>
      <c r="H20" s="3"/>
      <c r="I20" s="3"/>
      <c r="J20" s="3"/>
      <c r="K20" s="3"/>
      <c r="L20" s="23"/>
      <c r="M20" s="24"/>
      <c r="N20" s="25"/>
    </row>
    <row r="21" spans="1:14" ht="17.45">
      <c r="B21" s="43" t="s">
        <v>41</v>
      </c>
      <c r="F21" s="43"/>
    </row>
    <row r="22" spans="1:14" s="1" customFormat="1" ht="18">
      <c r="A22" s="44"/>
      <c r="B22" s="44"/>
      <c r="C22" s="2"/>
      <c r="D22" s="2"/>
      <c r="E22" s="2"/>
      <c r="F22" s="2"/>
      <c r="G22" s="2"/>
      <c r="H22" s="2"/>
      <c r="I22" s="2"/>
      <c r="J22" s="2"/>
      <c r="K22" s="2"/>
      <c r="N22" s="2"/>
    </row>
    <row r="23" spans="1:14" s="1" customFormat="1" ht="18">
      <c r="A23" s="44"/>
      <c r="B23" s="44"/>
      <c r="C23" s="35"/>
      <c r="D23" s="35"/>
      <c r="E23" s="35"/>
      <c r="F23" s="35"/>
      <c r="G23" s="35"/>
      <c r="H23" s="35"/>
      <c r="I23" s="35"/>
      <c r="J23" s="2"/>
      <c r="K23" s="2"/>
      <c r="N23" s="2"/>
    </row>
    <row r="24" spans="1:14" ht="18">
      <c r="A24" s="44"/>
      <c r="B24" s="44"/>
    </row>
  </sheetData>
  <mergeCells count="12">
    <mergeCell ref="H8:I8"/>
    <mergeCell ref="J8:K8"/>
    <mergeCell ref="A1:K1"/>
    <mergeCell ref="A2:K2"/>
    <mergeCell ref="C4:K4"/>
    <mergeCell ref="C5:K5"/>
    <mergeCell ref="C6:K6"/>
    <mergeCell ref="A9:A10"/>
    <mergeCell ref="B9:B10"/>
    <mergeCell ref="A8:C8"/>
    <mergeCell ref="D8:E8"/>
    <mergeCell ref="F8:G8"/>
  </mergeCells>
  <pageMargins left="0.17" right="0.17" top="0.28000000000000003" bottom="0.43" header="0.31496062992125984" footer="0.31496062992125984"/>
  <pageSetup paperSize="9" scale="52" fitToHeight="0" orientation="landscape" r:id="rId1"/>
  <rowBreaks count="1" manualBreakCount="1">
    <brk id="2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45F0A71-C5CA-44AE-9957-0FF3B9B4CE43}"/>
</file>

<file path=customXml/itemProps2.xml><?xml version="1.0" encoding="utf-8"?>
<ds:datastoreItem xmlns:ds="http://schemas.openxmlformats.org/officeDocument/2006/customXml" ds:itemID="{B495FC8C-0E27-4BAE-B6AA-5776F4710BC3}"/>
</file>

<file path=customXml/itemProps3.xml><?xml version="1.0" encoding="utf-8"?>
<ds:datastoreItem xmlns:ds="http://schemas.openxmlformats.org/officeDocument/2006/customXml" ds:itemID="{02FD05D6-03A7-48EF-9D26-33FBA97726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Zaidy María Guillen Alvarez</dc:creator>
  <cp:keywords/>
  <dc:description/>
  <cp:lastModifiedBy/>
  <cp:revision/>
  <dcterms:created xsi:type="dcterms:W3CDTF">2025-01-22T14:54:06Z</dcterms:created>
  <dcterms:modified xsi:type="dcterms:W3CDTF">2026-01-22T15:54:10Z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