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5\Portal Transparencia\Febrero\Recursos humenos\"/>
    </mc:Choice>
  </mc:AlternateContent>
  <xr:revisionPtr revIDLastSave="0" documentId="8_{6FE33906-5756-43D2-9E8D-D348E9FD318E}" xr6:coauthVersionLast="47" xr6:coauthVersionMax="47" xr10:uidLastSave="{00000000-0000-0000-0000-000000000000}"/>
  <bookViews>
    <workbookView xWindow="-120" yWindow="-120" windowWidth="20730" windowHeight="11160" xr2:uid="{372AE8E2-6B66-4717-B4E4-E52F4AEF8C5E}"/>
  </bookViews>
  <sheets>
    <sheet name="TRAM.PENS." sheetId="1" r:id="rId1"/>
  </sheets>
  <externalReferences>
    <externalReference r:id="rId2"/>
    <externalReference r:id="rId3"/>
  </externalReferences>
  <definedNames>
    <definedName name="_xlnm.Print_Area" localSheetId="0">'TRAM.PENS.'!$A$1:$K$30</definedName>
    <definedName name="porcafp">[1]Configuración!$B$11</definedName>
    <definedName name="porcriesgo">[1]Configuración!$B$12</definedName>
    <definedName name="porcsfs">[1]Configuración!$B$10</definedName>
    <definedName name="SDOABR">[2]Hoja2!$D$6</definedName>
    <definedName name="SDOMAR">[2]Hoja2!$C$6</definedName>
    <definedName name="_xlnm.Print_Titles" localSheetId="0">'TRAM.PENS.'!$1:$6</definedName>
    <definedName name="topeafp">[1]Configuración!$B$5</definedName>
    <definedName name="TOPEAFP22">[2]Hoja2!$C$19</definedName>
    <definedName name="toperl">[1]Configuración!$B$6</definedName>
    <definedName name="topesfs">[1]Configuración!$B$4</definedName>
    <definedName name="TOPESFS22">[2]Hoja2!$C$18</definedName>
    <definedName name="TOPESFS23">[2]Hoja2!$D$18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B22" i="1"/>
</calcChain>
</file>

<file path=xl/sharedStrings.xml><?xml version="1.0" encoding="utf-8"?>
<sst xmlns="http://schemas.openxmlformats.org/spreadsheetml/2006/main" count="91" uniqueCount="55">
  <si>
    <t>DIRECCIÓN DE RECURSOS HUMANOS</t>
  </si>
  <si>
    <t>DEPTO. REGISTRO, CONTROL &amp; NOMINA</t>
  </si>
  <si>
    <t>REPORTE DE PERSONAL EN TRAMITE DE PENSION - CORRESPONDIENTE A FEBRERO DE 2025</t>
  </si>
  <si>
    <t>NOMBRE Y APELLIDO</t>
  </si>
  <si>
    <t>CARGO</t>
  </si>
  <si>
    <t>DIRECCIÓN O DEPARTAMENTO</t>
  </si>
  <si>
    <t>CATEGORIA DEL SERVIDOR</t>
  </si>
  <si>
    <t>INGRESO BRUTO</t>
  </si>
  <si>
    <t>ISR</t>
  </si>
  <si>
    <t>SFS</t>
  </si>
  <si>
    <t>AFP</t>
  </si>
  <si>
    <t>OTROS DESC</t>
  </si>
  <si>
    <t>INGRESO NETO</t>
  </si>
  <si>
    <t>GENERO</t>
  </si>
  <si>
    <t>SIXTO RAFAEL GUTIERREZ GARCIA</t>
  </si>
  <si>
    <t>TRAMOYA</t>
  </si>
  <si>
    <t>MINISTERIO DE CULTURA</t>
  </si>
  <si>
    <t>TRAMITE DE PENSION</t>
  </si>
  <si>
    <t>M</t>
  </si>
  <si>
    <t>ANGEL VINICIO TEJEDA SOTO</t>
  </si>
  <si>
    <t>SERENO</t>
  </si>
  <si>
    <t>HECTOR GONZALEZ</t>
  </si>
  <si>
    <t>ISIDRA VALLEJO</t>
  </si>
  <si>
    <t>CONSERJE</t>
  </si>
  <si>
    <t>F</t>
  </si>
  <si>
    <t>JOSEFA SOTO DE GUZMAN</t>
  </si>
  <si>
    <t>SEC. AUX. I</t>
  </si>
  <si>
    <t>RAFAEL ABREU JESUS</t>
  </si>
  <si>
    <t>CHOFER I</t>
  </si>
  <si>
    <t>LUISA SANTANA</t>
  </si>
  <si>
    <t>COORD. DE RECURSOS HUMANOS</t>
  </si>
  <si>
    <t>VICEMINISTERIO DE PATRIMONIO CULTURAL</t>
  </si>
  <si>
    <t>MAIRA MEJIA MELO</t>
  </si>
  <si>
    <t>ENC. FILMOTECA</t>
  </si>
  <si>
    <t>ORISTELIA ARIAS MOSCAT</t>
  </si>
  <si>
    <t>ENC. CONTROL DE CALIDAD</t>
  </si>
  <si>
    <t>DULCE MARIA MIRANDA HERRERA DE CRUZ</t>
  </si>
  <si>
    <t>ASISTENTE</t>
  </si>
  <si>
    <t>VICEMINISTERIO DE INDUSTRIAS CULTURALES</t>
  </si>
  <si>
    <t>BERNARDINA SANTANA</t>
  </si>
  <si>
    <t>SECRETARIA AUXILIAR</t>
  </si>
  <si>
    <t>DIRECCION DE PARTICIPACION POPULAR</t>
  </si>
  <si>
    <t>SOCRATES DE JESUS ACOSTA VIDAL</t>
  </si>
  <si>
    <t>INSPECTOR DE CINE</t>
  </si>
  <si>
    <t>COMISION NACIONAL DE ESPECTACULOS PUBLICOS Y RADIOFONIA</t>
  </si>
  <si>
    <t>RAFAEL BIENVENIDO PEREZ ESPINAL</t>
  </si>
  <si>
    <t>ENC. DEPTO. DE ACTIVO FIJO</t>
  </si>
  <si>
    <t>DEPARTAMENTO DE ACTIVO FIJO</t>
  </si>
  <si>
    <t>RAFAEL ERNESTO JOVINE CEBALLOS</t>
  </si>
  <si>
    <t>AUXILIAR OFICINA</t>
  </si>
  <si>
    <t>LEON FLORIMON ROSARIO</t>
  </si>
  <si>
    <t>CHOFER II</t>
  </si>
  <si>
    <t>DIVISION DE TRANSPORTE</t>
  </si>
  <si>
    <t>TOTAL</t>
  </si>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</sst>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Gotham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0" fillId="0" borderId="0"/>
  </cellStyleXfs>
  <cellXfs count="25">
    <xf numFmtId="0" fontId="0" fillId="0" borderId="0" xfId="0"/>
    <xf numFmtId="0" fontId="0" fillId="0" borderId="0" xfId="0" applyAlignment="1">
      <alignment vertical="top"/>
    </xf>
    <xf numFmtId="0" fontId="3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vertical="top"/>
    </xf>
    <xf numFmtId="0" fontId="5" fillId="0" borderId="0" xfId="0" applyFont="1"/>
    <xf numFmtId="0" fontId="6" fillId="0" borderId="0" xfId="0" applyFont="1" applyAlignment="1">
      <alignment vertical="top"/>
    </xf>
    <xf numFmtId="14" fontId="2" fillId="0" borderId="0" xfId="1" applyNumberFormat="1" applyFont="1" applyAlignment="1">
      <alignment vertical="top"/>
    </xf>
    <xf numFmtId="0" fontId="7" fillId="0" borderId="0" xfId="0" applyFont="1" applyAlignment="1">
      <alignment vertical="top"/>
    </xf>
    <xf numFmtId="0" fontId="8" fillId="2" borderId="0" xfId="0" applyFont="1" applyFill="1" applyAlignment="1">
      <alignment horizontal="center" vertical="center" wrapText="1"/>
    </xf>
    <xf numFmtId="0" fontId="9" fillId="0" borderId="0" xfId="0" applyFont="1" applyAlignment="1">
      <alignment vertical="top" wrapText="1"/>
    </xf>
    <xf numFmtId="0" fontId="11" fillId="0" borderId="0" xfId="2" applyFont="1" applyAlignment="1">
      <alignment vertical="top"/>
    </xf>
    <xf numFmtId="164" fontId="9" fillId="0" borderId="0" xfId="1" applyFont="1" applyFill="1" applyBorder="1" applyAlignment="1">
      <alignment vertical="top" wrapText="1"/>
    </xf>
    <xf numFmtId="164" fontId="9" fillId="0" borderId="0" xfId="1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11" fillId="0" borderId="0" xfId="0" applyFont="1" applyAlignment="1">
      <alignment vertical="top"/>
    </xf>
    <xf numFmtId="0" fontId="9" fillId="0" borderId="0" xfId="0" applyFont="1" applyAlignment="1">
      <alignment horizontal="left" vertical="top" wrapText="1"/>
    </xf>
    <xf numFmtId="164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64" fontId="9" fillId="0" borderId="0" xfId="1" applyFont="1" applyAlignment="1">
      <alignment vertical="top"/>
    </xf>
    <xf numFmtId="164" fontId="9" fillId="0" borderId="0" xfId="0" applyNumberFormat="1" applyFont="1" applyAlignment="1">
      <alignment vertical="top"/>
    </xf>
    <xf numFmtId="0" fontId="6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/>
    </xf>
  </cellXfs>
  <cellStyles count="3">
    <cellStyle name="Millares" xfId="1" builtinId="3"/>
    <cellStyle name="Normal" xfId="0" builtinId="0"/>
    <cellStyle name="Normal_datos" xfId="2" xr:uid="{B67080DE-5CAA-4793-9542-DBDB059D69DF}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family val="2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685801</xdr:colOff>
      <xdr:row>0</xdr:row>
      <xdr:rowOff>0</xdr:rowOff>
    </xdr:from>
    <xdr:to>
      <xdr:col>0</xdr:col>
      <xdr:colOff>2286000</xdr:colOff>
      <xdr:row>4</xdr:row>
      <xdr:rowOff>29247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DD8CB45-8CE2-438D-B069-CFDAA87CD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1" y="0"/>
          <a:ext cx="1600199" cy="8483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9213550-DE71-4F73-9B64-8FFEF91A2AAE}" name="Tabla7" displayName="Tabla7" ref="A6:K22" totalsRowCount="1" headerRowDxfId="24" dataDxfId="23" totalsRowDxfId="22">
  <tableColumns count="11">
    <tableColumn id="1" xr3:uid="{30565591-3FF8-4C45-BA83-D1A17820B96A}" name="NOMBRE Y APELLIDO" totalsRowLabel="TOTAL" dataDxfId="20" totalsRowDxfId="21"/>
    <tableColumn id="13" xr3:uid="{13B4EBEC-696F-442E-9C7D-833E09DF98A5}" name="CARGO" totalsRowFunction="count" dataDxfId="18" totalsRowDxfId="19"/>
    <tableColumn id="6" xr3:uid="{65A4FF5F-A3F3-4B5D-A18A-EB73DCCC5D47}" name="DIRECCIÓN O DEPARTAMENTO" dataDxfId="16" totalsRowDxfId="17"/>
    <tableColumn id="4" xr3:uid="{E63C11DB-50ED-4C42-B52F-11A23F00DAE6}" name="CATEGORIA DEL SERVIDOR" dataDxfId="14" totalsRowDxfId="15"/>
    <tableColumn id="5" xr3:uid="{8EE2C55B-DCF8-44A4-9698-2EB780D64AF3}" name="INGRESO BRUTO" totalsRowFunction="sum" dataDxfId="12" totalsRowDxfId="13"/>
    <tableColumn id="8" xr3:uid="{F2057A2D-B586-4A09-BB81-EB1C19DDE249}" name="ISR" totalsRowFunction="sum" dataDxfId="10" totalsRowDxfId="11"/>
    <tableColumn id="9" xr3:uid="{A1AFE124-17D5-4D8F-A0F0-617EC64EC2E8}" name="SFS" totalsRowFunction="sum" dataDxfId="8" totalsRowDxfId="9"/>
    <tableColumn id="7" xr3:uid="{AC8AB758-710B-4D05-ABC0-B63A36AB55DE}" name="AFP" totalsRowFunction="sum" dataDxfId="6" totalsRowDxfId="7"/>
    <tableColumn id="11" xr3:uid="{FE52C14C-7A11-44CD-A0BC-28BE2542FE13}" name="OTROS DESC" totalsRowFunction="custom" dataDxfId="4" totalsRowDxfId="5">
      <totalsRowFormula>SUBTOTAL(109,Tabla7[INGRESO NETO])</totalsRowFormula>
    </tableColumn>
    <tableColumn id="12" xr3:uid="{31E26BF8-EC3A-4731-B181-B1B3470A9516}" name="INGRESO NETO" totalsRowFunction="sum" dataDxfId="2" totalsRowDxfId="3"/>
    <tableColumn id="2" xr3:uid="{EAE927C4-30C6-455E-81FB-87090EC7234A}" name="GENERO" dataDxfId="0" totalsRowDxfId="1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2353C-FEF6-4064-A688-8EE869FFA12F}">
  <sheetPr>
    <tabColor rgb="FF00B0F0"/>
    <pageSetUpPr fitToPage="1"/>
  </sheetPr>
  <dimension ref="A1:K30"/>
  <sheetViews>
    <sheetView tabSelected="1" zoomScaleNormal="100" zoomScaleSheetLayoutView="85" workbookViewId="0">
      <selection activeCell="B4" sqref="B4"/>
    </sheetView>
  </sheetViews>
  <sheetFormatPr baseColWidth="10" defaultColWidth="11.5703125" defaultRowHeight="12.75"/>
  <cols>
    <col min="1" max="1" width="42" style="6" bestFit="1" customWidth="1"/>
    <col min="2" max="2" width="35.28515625" style="6" customWidth="1"/>
    <col min="3" max="3" width="41.140625" style="6" customWidth="1"/>
    <col min="4" max="4" width="28.42578125" style="6" customWidth="1"/>
    <col min="5" max="5" width="12.5703125" style="6" customWidth="1"/>
    <col min="6" max="8" width="10.28515625" style="6" bestFit="1" customWidth="1"/>
    <col min="9" max="9" width="11.85546875" style="6" bestFit="1" customWidth="1"/>
    <col min="10" max="10" width="11.28515625" style="6" bestFit="1" customWidth="1"/>
    <col min="11" max="11" width="9.7109375" style="6" bestFit="1" customWidth="1"/>
    <col min="12" max="16384" width="11.5703125" style="6"/>
  </cols>
  <sheetData>
    <row r="1" spans="1:11" s="1" customFormat="1" ht="15.75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11" s="1" customFormat="1" ht="15">
      <c r="B2" s="4" t="s">
        <v>1</v>
      </c>
      <c r="E2" s="3"/>
      <c r="F2" s="3"/>
      <c r="G2" s="3"/>
      <c r="H2" s="3"/>
      <c r="I2" s="3"/>
      <c r="J2" s="3"/>
      <c r="K2" s="3"/>
    </row>
    <row r="3" spans="1:11" s="1" customFormat="1" ht="15">
      <c r="B3" s="5"/>
      <c r="E3" s="3"/>
      <c r="F3" s="3"/>
      <c r="G3" s="3"/>
      <c r="H3" s="3"/>
      <c r="I3" s="3"/>
      <c r="J3" s="3"/>
      <c r="K3" s="3"/>
    </row>
    <row r="4" spans="1:11" ht="18.75">
      <c r="B4" s="7" t="s">
        <v>2</v>
      </c>
      <c r="E4" s="8"/>
      <c r="F4" s="8"/>
      <c r="G4" s="8"/>
      <c r="H4" s="8"/>
      <c r="I4" s="8"/>
      <c r="J4" s="9">
        <v>45726</v>
      </c>
      <c r="K4" s="8"/>
    </row>
    <row r="5" spans="1:11">
      <c r="C5" s="10"/>
      <c r="D5" s="8"/>
      <c r="E5" s="8"/>
      <c r="F5" s="8"/>
      <c r="G5" s="8"/>
      <c r="H5" s="8"/>
      <c r="I5" s="8"/>
      <c r="J5" s="8"/>
      <c r="K5" s="8"/>
    </row>
    <row r="6" spans="1:11" ht="25.5">
      <c r="A6" s="11" t="s">
        <v>3</v>
      </c>
      <c r="B6" s="11" t="s">
        <v>4</v>
      </c>
      <c r="C6" s="11" t="s">
        <v>5</v>
      </c>
      <c r="D6" s="11" t="s">
        <v>6</v>
      </c>
      <c r="E6" s="11" t="s">
        <v>7</v>
      </c>
      <c r="F6" s="11" t="s">
        <v>8</v>
      </c>
      <c r="G6" s="11" t="s">
        <v>9</v>
      </c>
      <c r="H6" s="11" t="s">
        <v>10</v>
      </c>
      <c r="I6" s="11" t="s">
        <v>11</v>
      </c>
      <c r="J6" s="11" t="s">
        <v>12</v>
      </c>
      <c r="K6" s="11" t="s">
        <v>13</v>
      </c>
    </row>
    <row r="7" spans="1:11">
      <c r="A7" s="12" t="s">
        <v>14</v>
      </c>
      <c r="B7" s="12" t="s">
        <v>15</v>
      </c>
      <c r="C7" s="12" t="s">
        <v>16</v>
      </c>
      <c r="D7" s="13" t="s">
        <v>17</v>
      </c>
      <c r="E7" s="14">
        <v>35000</v>
      </c>
      <c r="F7" s="14">
        <v>0</v>
      </c>
      <c r="G7" s="14">
        <v>1004.5</v>
      </c>
      <c r="H7" s="14">
        <v>1064</v>
      </c>
      <c r="I7" s="14">
        <v>0</v>
      </c>
      <c r="J7" s="15">
        <v>32906.5</v>
      </c>
      <c r="K7" s="16" t="s">
        <v>18</v>
      </c>
    </row>
    <row r="8" spans="1:11">
      <c r="A8" s="12" t="s">
        <v>19</v>
      </c>
      <c r="B8" s="12" t="s">
        <v>20</v>
      </c>
      <c r="C8" s="12" t="s">
        <v>16</v>
      </c>
      <c r="D8" s="13" t="s">
        <v>17</v>
      </c>
      <c r="E8" s="14">
        <v>10000</v>
      </c>
      <c r="F8" s="14">
        <v>0</v>
      </c>
      <c r="G8" s="14">
        <v>287</v>
      </c>
      <c r="H8" s="14">
        <v>304</v>
      </c>
      <c r="I8" s="14">
        <v>0</v>
      </c>
      <c r="J8" s="15">
        <v>9034</v>
      </c>
      <c r="K8" s="16" t="s">
        <v>18</v>
      </c>
    </row>
    <row r="9" spans="1:11">
      <c r="A9" s="12" t="s">
        <v>21</v>
      </c>
      <c r="B9" s="12" t="s">
        <v>20</v>
      </c>
      <c r="C9" s="12" t="s">
        <v>16</v>
      </c>
      <c r="D9" s="13" t="s">
        <v>17</v>
      </c>
      <c r="E9" s="14">
        <v>10000</v>
      </c>
      <c r="F9" s="14">
        <v>0</v>
      </c>
      <c r="G9" s="14">
        <v>287</v>
      </c>
      <c r="H9" s="14">
        <v>304</v>
      </c>
      <c r="I9" s="14">
        <v>0</v>
      </c>
      <c r="J9" s="15">
        <v>9384</v>
      </c>
      <c r="K9" s="16" t="s">
        <v>18</v>
      </c>
    </row>
    <row r="10" spans="1:11">
      <c r="A10" s="12" t="s">
        <v>22</v>
      </c>
      <c r="B10" s="12" t="s">
        <v>23</v>
      </c>
      <c r="C10" s="12" t="s">
        <v>16</v>
      </c>
      <c r="D10" s="13" t="s">
        <v>17</v>
      </c>
      <c r="E10" s="14">
        <v>10000</v>
      </c>
      <c r="F10" s="14">
        <v>0</v>
      </c>
      <c r="G10" s="14">
        <v>287</v>
      </c>
      <c r="H10" s="14">
        <v>304</v>
      </c>
      <c r="I10" s="14">
        <v>0</v>
      </c>
      <c r="J10" s="15">
        <v>9034</v>
      </c>
      <c r="K10" s="16" t="s">
        <v>24</v>
      </c>
    </row>
    <row r="11" spans="1:11">
      <c r="A11" s="12" t="s">
        <v>25</v>
      </c>
      <c r="B11" s="12" t="s">
        <v>26</v>
      </c>
      <c r="C11" s="12" t="s">
        <v>16</v>
      </c>
      <c r="D11" s="13" t="s">
        <v>17</v>
      </c>
      <c r="E11" s="14">
        <v>10000</v>
      </c>
      <c r="F11" s="14">
        <v>0</v>
      </c>
      <c r="G11" s="14">
        <v>287</v>
      </c>
      <c r="H11" s="14">
        <v>304</v>
      </c>
      <c r="I11" s="14">
        <v>0</v>
      </c>
      <c r="J11" s="15">
        <v>9034</v>
      </c>
      <c r="K11" s="16" t="s">
        <v>24</v>
      </c>
    </row>
    <row r="12" spans="1:11">
      <c r="A12" s="12" t="s">
        <v>27</v>
      </c>
      <c r="B12" s="12" t="s">
        <v>28</v>
      </c>
      <c r="C12" s="12" t="s">
        <v>16</v>
      </c>
      <c r="D12" s="13" t="s">
        <v>17</v>
      </c>
      <c r="E12" s="14">
        <v>10000</v>
      </c>
      <c r="F12" s="14">
        <v>0</v>
      </c>
      <c r="G12" s="14">
        <v>287</v>
      </c>
      <c r="H12" s="14">
        <v>304</v>
      </c>
      <c r="I12" s="14">
        <v>0</v>
      </c>
      <c r="J12" s="15">
        <v>4255.58</v>
      </c>
      <c r="K12" s="16" t="s">
        <v>18</v>
      </c>
    </row>
    <row r="13" spans="1:11">
      <c r="A13" s="12" t="s">
        <v>29</v>
      </c>
      <c r="B13" s="12" t="s">
        <v>30</v>
      </c>
      <c r="C13" s="12" t="s">
        <v>31</v>
      </c>
      <c r="D13" s="13" t="s">
        <v>17</v>
      </c>
      <c r="E13" s="14">
        <v>50000</v>
      </c>
      <c r="F13" s="14">
        <v>1854</v>
      </c>
      <c r="G13" s="14">
        <v>1435</v>
      </c>
      <c r="H13" s="14">
        <v>1520</v>
      </c>
      <c r="I13" s="14">
        <v>6691</v>
      </c>
      <c r="J13" s="15">
        <v>38500</v>
      </c>
      <c r="K13" s="16" t="s">
        <v>24</v>
      </c>
    </row>
    <row r="14" spans="1:11">
      <c r="A14" s="12" t="s">
        <v>32</v>
      </c>
      <c r="B14" s="12" t="s">
        <v>33</v>
      </c>
      <c r="C14" s="12" t="s">
        <v>31</v>
      </c>
      <c r="D14" s="13" t="s">
        <v>17</v>
      </c>
      <c r="E14" s="14">
        <v>45000</v>
      </c>
      <c r="F14" s="14">
        <v>1148.33</v>
      </c>
      <c r="G14" s="14">
        <v>1291.5</v>
      </c>
      <c r="H14" s="14">
        <v>1368</v>
      </c>
      <c r="I14" s="14">
        <v>15888.07</v>
      </c>
      <c r="J14" s="15">
        <v>25304.1</v>
      </c>
      <c r="K14" s="16" t="s">
        <v>24</v>
      </c>
    </row>
    <row r="15" spans="1:11">
      <c r="A15" s="12" t="s">
        <v>34</v>
      </c>
      <c r="B15" s="12" t="s">
        <v>35</v>
      </c>
      <c r="C15" s="12" t="s">
        <v>31</v>
      </c>
      <c r="D15" s="13" t="s">
        <v>17</v>
      </c>
      <c r="E15" s="14">
        <v>45000</v>
      </c>
      <c r="F15" s="14">
        <v>1148.33</v>
      </c>
      <c r="G15" s="14">
        <v>1291.5</v>
      </c>
      <c r="H15" s="14">
        <v>1368</v>
      </c>
      <c r="I15" s="14">
        <v>9191</v>
      </c>
      <c r="J15" s="15">
        <v>32001.17</v>
      </c>
      <c r="K15" s="16" t="s">
        <v>24</v>
      </c>
    </row>
    <row r="16" spans="1:11">
      <c r="A16" s="12" t="s">
        <v>36</v>
      </c>
      <c r="B16" s="12" t="s">
        <v>37</v>
      </c>
      <c r="C16" s="12" t="s">
        <v>38</v>
      </c>
      <c r="D16" s="13" t="s">
        <v>17</v>
      </c>
      <c r="E16" s="14">
        <v>50000</v>
      </c>
      <c r="F16" s="14">
        <v>1339.36</v>
      </c>
      <c r="G16" s="14">
        <v>1435</v>
      </c>
      <c r="H16" s="14">
        <v>1520</v>
      </c>
      <c r="I16" s="14">
        <v>4055.92</v>
      </c>
      <c r="J16" s="15">
        <v>41649.72</v>
      </c>
      <c r="K16" s="16" t="s">
        <v>24</v>
      </c>
    </row>
    <row r="17" spans="1:11">
      <c r="A17" s="12" t="s">
        <v>39</v>
      </c>
      <c r="B17" s="12" t="s">
        <v>40</v>
      </c>
      <c r="C17" s="12" t="s">
        <v>41</v>
      </c>
      <c r="D17" s="13" t="s">
        <v>17</v>
      </c>
      <c r="E17" s="14">
        <v>10000</v>
      </c>
      <c r="F17" s="14">
        <v>0</v>
      </c>
      <c r="G17" s="14">
        <v>287</v>
      </c>
      <c r="H17" s="14">
        <v>304</v>
      </c>
      <c r="I17" s="14">
        <v>0</v>
      </c>
      <c r="J17" s="15">
        <v>9334</v>
      </c>
      <c r="K17" s="16" t="s">
        <v>24</v>
      </c>
    </row>
    <row r="18" spans="1:11" ht="25.5">
      <c r="A18" s="12" t="s">
        <v>42</v>
      </c>
      <c r="B18" s="12" t="s">
        <v>43</v>
      </c>
      <c r="C18" s="12" t="s">
        <v>44</v>
      </c>
      <c r="D18" s="13" t="s">
        <v>17</v>
      </c>
      <c r="E18" s="14">
        <v>35000</v>
      </c>
      <c r="F18" s="14">
        <v>0</v>
      </c>
      <c r="G18" s="14">
        <v>1004.5</v>
      </c>
      <c r="H18" s="14">
        <v>1064</v>
      </c>
      <c r="I18" s="14">
        <v>0</v>
      </c>
      <c r="J18" s="15">
        <v>32556.5</v>
      </c>
      <c r="K18" s="16" t="s">
        <v>18</v>
      </c>
    </row>
    <row r="19" spans="1:11">
      <c r="A19" s="12" t="s">
        <v>45</v>
      </c>
      <c r="B19" s="12" t="s">
        <v>46</v>
      </c>
      <c r="C19" s="12" t="s">
        <v>47</v>
      </c>
      <c r="D19" s="13" t="s">
        <v>17</v>
      </c>
      <c r="E19" s="14">
        <v>21735</v>
      </c>
      <c r="F19" s="14">
        <v>0</v>
      </c>
      <c r="G19" s="14">
        <v>623.79</v>
      </c>
      <c r="H19" s="14">
        <v>660.74</v>
      </c>
      <c r="I19" s="14">
        <v>0</v>
      </c>
      <c r="J19" s="15">
        <v>19975.47</v>
      </c>
      <c r="K19" s="16" t="s">
        <v>18</v>
      </c>
    </row>
    <row r="20" spans="1:11">
      <c r="A20" s="12" t="s">
        <v>48</v>
      </c>
      <c r="B20" s="12" t="s">
        <v>49</v>
      </c>
      <c r="C20" s="12" t="s">
        <v>47</v>
      </c>
      <c r="D20" s="13" t="s">
        <v>17</v>
      </c>
      <c r="E20" s="14">
        <v>19000.55</v>
      </c>
      <c r="F20" s="14">
        <v>0</v>
      </c>
      <c r="G20" s="14">
        <v>545.32000000000005</v>
      </c>
      <c r="H20" s="14">
        <v>577.62</v>
      </c>
      <c r="I20" s="14">
        <v>0</v>
      </c>
      <c r="J20" s="15">
        <v>17802.61</v>
      </c>
      <c r="K20" s="16" t="s">
        <v>18</v>
      </c>
    </row>
    <row r="21" spans="1:11">
      <c r="A21" s="12" t="s">
        <v>50</v>
      </c>
      <c r="B21" s="12" t="s">
        <v>51</v>
      </c>
      <c r="C21" s="12" t="s">
        <v>52</v>
      </c>
      <c r="D21" s="17" t="s">
        <v>17</v>
      </c>
      <c r="E21" s="12">
        <v>50000</v>
      </c>
      <c r="F21" s="12">
        <v>1854</v>
      </c>
      <c r="G21" s="12">
        <v>1435</v>
      </c>
      <c r="H21" s="12">
        <v>1520</v>
      </c>
      <c r="I21" s="12">
        <v>5205</v>
      </c>
      <c r="J21" s="16">
        <v>39986</v>
      </c>
      <c r="K21" s="16" t="s">
        <v>18</v>
      </c>
    </row>
    <row r="22" spans="1:11">
      <c r="A22" s="12" t="s">
        <v>53</v>
      </c>
      <c r="B22" s="18">
        <f>SUBTOTAL(103,Tabla7[CARGO])</f>
        <v>15</v>
      </c>
      <c r="C22" s="12"/>
      <c r="D22" s="12"/>
      <c r="E22" s="19">
        <f>SUBTOTAL(109,Tabla7[INGRESO BRUTO])</f>
        <v>410735.55</v>
      </c>
      <c r="F22" s="19">
        <f>SUBTOTAL(109,Tabla7[ISR])</f>
        <v>7344.0199999999995</v>
      </c>
      <c r="G22" s="19">
        <f>SUBTOTAL(109,Tabla7[SFS])</f>
        <v>11788.11</v>
      </c>
      <c r="H22" s="19">
        <f>SUBTOTAL(109,Tabla7[AFP])</f>
        <v>12486.36</v>
      </c>
      <c r="I22" s="19">
        <f>SUBTOTAL(109,Tabla7[INGRESO NETO])</f>
        <v>330757.64999999997</v>
      </c>
      <c r="J22" s="19">
        <f>SUBTOTAL(109,Tabla7[INGRESO NETO])</f>
        <v>330757.64999999997</v>
      </c>
      <c r="K22" s="12"/>
    </row>
    <row r="23" spans="1:11">
      <c r="A23" s="12"/>
      <c r="B23" s="12"/>
      <c r="C23" s="12"/>
      <c r="D23" s="12"/>
      <c r="E23" s="19"/>
      <c r="F23" s="19"/>
      <c r="G23" s="19"/>
      <c r="H23" s="19"/>
      <c r="I23" s="19"/>
      <c r="J23" s="19"/>
      <c r="K23" s="12"/>
    </row>
    <row r="24" spans="1:11">
      <c r="A24" s="12"/>
      <c r="B24" s="12"/>
      <c r="C24" s="12"/>
      <c r="D24" s="12"/>
      <c r="E24" s="19"/>
      <c r="F24" s="19"/>
      <c r="G24" s="19"/>
      <c r="H24" s="19"/>
      <c r="I24" s="19"/>
      <c r="J24" s="19"/>
      <c r="K24" s="12"/>
    </row>
    <row r="25" spans="1:11">
      <c r="A25" s="12"/>
      <c r="B25" s="12"/>
      <c r="C25" s="12"/>
      <c r="D25" s="12"/>
      <c r="E25" s="19"/>
      <c r="F25" s="19"/>
      <c r="G25" s="19"/>
      <c r="H25" s="19"/>
      <c r="I25" s="19"/>
      <c r="J25" s="19"/>
      <c r="K25" s="12"/>
    </row>
    <row r="26" spans="1:11">
      <c r="A26" s="20"/>
      <c r="B26" s="20"/>
      <c r="C26" s="20"/>
      <c r="D26" s="20"/>
      <c r="E26" s="21"/>
      <c r="F26" s="21"/>
      <c r="G26" s="21"/>
      <c r="H26" s="21"/>
      <c r="I26" s="21"/>
      <c r="J26" s="21"/>
      <c r="K26" s="22"/>
    </row>
    <row r="27" spans="1:11">
      <c r="A27" s="20"/>
      <c r="B27" s="20"/>
      <c r="C27" s="20"/>
      <c r="D27" s="20"/>
      <c r="E27" s="20"/>
      <c r="F27" s="22"/>
      <c r="G27" s="22"/>
      <c r="H27" s="22"/>
      <c r="I27" s="22"/>
      <c r="J27" s="22"/>
      <c r="K27" s="22"/>
    </row>
    <row r="28" spans="1:11">
      <c r="A28" s="20"/>
      <c r="B28" s="20"/>
      <c r="C28" s="20"/>
      <c r="D28" s="20"/>
      <c r="E28" s="20"/>
      <c r="F28" s="22"/>
      <c r="G28" s="22"/>
      <c r="H28" s="22"/>
      <c r="I28" s="22"/>
      <c r="J28" s="22"/>
      <c r="K28" s="22"/>
    </row>
    <row r="29" spans="1:11" ht="25.5">
      <c r="A29" s="23" t="s">
        <v>54</v>
      </c>
      <c r="B29" s="10"/>
    </row>
    <row r="30" spans="1:11">
      <c r="A30" s="24"/>
      <c r="B30" s="8"/>
    </row>
  </sheetData>
  <conditionalFormatting sqref="A29">
    <cfRule type="duplicateValues" dxfId="25" priority="1"/>
  </conditionalFormatting>
  <pageMargins left="0.23622047244094491" right="0.23622047244094491" top="0.19685039370078741" bottom="0.74803149606299213" header="0.31496062992125984" footer="0.31496062992125984"/>
  <pageSetup paperSize="5" scale="77" fitToHeight="0" orientation="landscape" r:id="rId1"/>
  <headerFoot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TRAM.PENS.</vt:lpstr>
      <vt:lpstr>TRAM.PENS.!Área_de_impresión</vt:lpstr>
      <vt:lpstr>TRAM.PENS.!Títulos_a_imprimir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Jimenez De Los Santos</dc:creator>
  <cp:lastModifiedBy>Stephany Jimenez De Los Santos</cp:lastModifiedBy>
  <dcterms:created xsi:type="dcterms:W3CDTF">2025-03-10T19:21:35Z</dcterms:created>
  <dcterms:modified xsi:type="dcterms:W3CDTF">2025-03-10T19:22:11Z</dcterms:modified>
</cp:coreProperties>
</file>