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Octubre/Recursos Humanos/"/>
    </mc:Choice>
  </mc:AlternateContent>
  <xr:revisionPtr revIDLastSave="1" documentId="8_{CE2FE532-6870-4EEF-A0F5-3A3153FE114A}" xr6:coauthVersionLast="47" xr6:coauthVersionMax="47" xr10:uidLastSave="{F4FA6A7C-783F-46D6-93FF-4B0CD317F4E2}"/>
  <bookViews>
    <workbookView xWindow="-120" yWindow="-120" windowWidth="20730" windowHeight="11160" xr2:uid="{7F93C51D-276D-414C-80E4-3DDE0B125E0E}"/>
  </bookViews>
  <sheets>
    <sheet name="TRAM.PENS." sheetId="1" r:id="rId1"/>
  </sheets>
  <externalReferences>
    <externalReference r:id="rId2"/>
    <externalReference r:id="rId3"/>
  </externalReferences>
  <definedNames>
    <definedName name="_xlnm.Print_Area" localSheetId="0">'TRAM.PENS.'!$A$1:$K$38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'TRAM.PENS.'!$1:$6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1" i="1" l="1"/>
  <c r="E31" i="1"/>
  <c r="F31" i="1"/>
  <c r="G31" i="1"/>
  <c r="H31" i="1"/>
  <c r="I31" i="1"/>
  <c r="J31" i="1"/>
</calcChain>
</file>

<file path=xl/sharedStrings.xml><?xml version="1.0" encoding="utf-8"?>
<sst xmlns="http://schemas.openxmlformats.org/spreadsheetml/2006/main" count="135" uniqueCount="77">
  <si>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</si>
  <si>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</si>
  <si>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</si>
  <si>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TRAMITE DE PENSION</t>
  </si>
  <si>
    <t>DIRECCION EDITORA NACIONAL</t>
  </si>
  <si>
    <t>DIRECTOR (A)</t>
  </si>
  <si>
    <t>LOURDES MARGARITA MARMOLEJOS VILLAVI</t>
  </si>
  <si>
    <t>M</t>
  </si>
  <si>
    <t>DEPARTAMENTO DE ANIMACION SOCIOCULTURAL</t>
  </si>
  <si>
    <t>GESTOR CULTURAL</t>
  </si>
  <si>
    <t>ANGEL MARIANO</t>
  </si>
  <si>
    <t>DIRECCION DE PARTICIPACION POPULAR</t>
  </si>
  <si>
    <t>SECRETARIA AUXILIAR</t>
  </si>
  <si>
    <t>BERNARDINA SANTANA</t>
  </si>
  <si>
    <t>DIRECCION NACIONAL DE PATRIMONIO MONUMENTAL</t>
  </si>
  <si>
    <t>ARQUEÓLOGO</t>
  </si>
  <si>
    <t>SANTIAGO DE JESUS PEÑA SOSA</t>
  </si>
  <si>
    <t>CHOFER</t>
  </si>
  <si>
    <t>JOSE DE LA CRUZ LOPEZ GOMEZ</t>
  </si>
  <si>
    <t>DEPARTAMENTO DE INVENTARIO DE BIENES CULTURALES</t>
  </si>
  <si>
    <t>AUDIOVISUAL OPERADOR DE EQUIPO</t>
  </si>
  <si>
    <t>PEDRO DIAZ</t>
  </si>
  <si>
    <t>VICEMINISTERIO DE PATRIMONIO CULTURAL</t>
  </si>
  <si>
    <t>CONSERJE</t>
  </si>
  <si>
    <t>ISIDRA VALLEJO</t>
  </si>
  <si>
    <t>SERENO</t>
  </si>
  <si>
    <t>HECTOR GONZALEZ</t>
  </si>
  <si>
    <t>ANGEL VINICIO TEJEDA SOTO</t>
  </si>
  <si>
    <t>TECNICO DE RESTAURACION</t>
  </si>
  <si>
    <t>MARGARITA ROSARIO</t>
  </si>
  <si>
    <t>TECNICO EN REFRIGERACION</t>
  </si>
  <si>
    <t>ANA MARIA BELLO QUEZADA</t>
  </si>
  <si>
    <t>TEATRO NACIONAL</t>
  </si>
  <si>
    <t>AUXILIAR</t>
  </si>
  <si>
    <t>LUCIA MARIA GOMEZ CUELLO</t>
  </si>
  <si>
    <t>DIRECCION DE COMUNICACIONES</t>
  </si>
  <si>
    <t>COORDINADOR (A)</t>
  </si>
  <si>
    <t>MARIELLE DENISE DE LUNA GUZMAN</t>
  </si>
  <si>
    <t>DEPARTAMENTO DE ACTIVO FIJO</t>
  </si>
  <si>
    <t>AUXILIAR OFICINA</t>
  </si>
  <si>
    <t>RAFAEL ERNESTO JOVINE CEBALLOS</t>
  </si>
  <si>
    <t>ENC. DEPTO. DE ACTIVO FIJO</t>
  </si>
  <si>
    <t>DIVISION DE MAYORDOMIA</t>
  </si>
  <si>
    <t>AYUDANTE DE MANTENIMIENTO</t>
  </si>
  <si>
    <t>MARIO DE LA CRUZ DE LA CRUZ</t>
  </si>
  <si>
    <t>DIVISION DE TRANSPORTE</t>
  </si>
  <si>
    <t>CHOFER II</t>
  </si>
  <si>
    <t>LEON FLORIMON ROSARIO</t>
  </si>
  <si>
    <t>COMISION NACIONAL DE ESPECTACULOS PUBLICOS Y RADIOFONIA</t>
  </si>
  <si>
    <t>INSPECTOR (A)</t>
  </si>
  <si>
    <t>GERONIMO DE JESUS PEGUERO</t>
  </si>
  <si>
    <t>SUPERVISOR (A) DE CINE</t>
  </si>
  <si>
    <t>GUMERCINDA GONZALEZ</t>
  </si>
  <si>
    <t>INSPECTOR DE CINE</t>
  </si>
  <si>
    <t>SOCRATES DE JESUS ACOSTA VIDAL</t>
  </si>
  <si>
    <t>MONITOR B</t>
  </si>
  <si>
    <t>CASILDA GUERRERO</t>
  </si>
  <si>
    <t>MINISTERIO DE CULTURA</t>
  </si>
  <si>
    <t>SEC. AUX. I</t>
  </si>
  <si>
    <t>JOSEFA SOTO DE GUZMAN</t>
  </si>
  <si>
    <t>GENARA GUZMAN PEREZ</t>
  </si>
  <si>
    <t>JARDINERO</t>
  </si>
  <si>
    <t>RADHAMES ROSARIO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</si>
  <si>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</si>
  <si>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</si>
  <si>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</si>
  <si>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</si>
  <si>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</si>
  <si>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</si>
  <si>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</si>
  <si>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</si>
  <si>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</si>
  <si>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</si>
  <si>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</si>
  <si>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DEPTO. REGISTRO, CONTROL &amp; NOMINA</t>
  </si>
  <si>
    <t>DIRECCIÓN DE RECURSOS HUMANOS</t>
  </si>
  <si>
    <t>REPORTE DE PERSONAL EN TRAMITE DE PENSION - CORRESPONDIENTE A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</si>
</sst>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26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164" fontId="6" fillId="0" borderId="0" xfId="1" applyFont="1" applyFill="1" applyAlignment="1">
      <alignment horizontal="center" vertical="top" wrapText="1"/>
    </xf>
    <xf numFmtId="164" fontId="6" fillId="0" borderId="0" xfId="1" applyFont="1" applyFill="1" applyAlignment="1">
      <alignment vertical="top" wrapText="1"/>
    </xf>
    <xf numFmtId="0" fontId="7" fillId="0" borderId="0" xfId="0" applyFont="1" applyAlignment="1">
      <alignment vertical="top"/>
    </xf>
    <xf numFmtId="164" fontId="6" fillId="0" borderId="0" xfId="1" applyFont="1" applyFill="1" applyBorder="1" applyAlignment="1">
      <alignment horizontal="center" vertical="top" wrapText="1"/>
    </xf>
    <xf numFmtId="164" fontId="6" fillId="0" borderId="0" xfId="1" applyFont="1" applyFill="1" applyBorder="1" applyAlignment="1">
      <alignment vertical="top" wrapText="1"/>
    </xf>
    <xf numFmtId="0" fontId="7" fillId="0" borderId="0" xfId="2" applyFont="1" applyAlignment="1">
      <alignment vertical="top"/>
    </xf>
    <xf numFmtId="0" fontId="9" fillId="2" borderId="0" xfId="0" applyFont="1" applyFill="1" applyAlignment="1">
      <alignment horizontal="center" vertical="center" wrapText="1"/>
    </xf>
    <xf numFmtId="14" fontId="2" fillId="0" borderId="0" xfId="1" applyNumberFormat="1" applyFont="1" applyAlignment="1">
      <alignment vertical="top"/>
    </xf>
    <xf numFmtId="0" fontId="10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1" fillId="0" borderId="0" xfId="0" applyFont="1"/>
  </cellXfs>
  <cellStyles count="3">
    <cellStyle name="Millares" xfId="1" builtinId="3"/>
    <cellStyle name="Normal" xfId="0" builtinId="0"/>
    <cellStyle name="Normal_datos" xfId="2" xr:uid="{E35D5E90-49D4-4790-8D57-6D7B1D0D65A2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95450" cy="945577"/>
    <xdr:pic>
      <xdr:nvPicPr>
        <xdr:cNvPr id="2" name="Imagen 1">
          <a:extLst>
            <a:ext uri="{FF2B5EF4-FFF2-40B4-BE49-F238E27FC236}">
              <a16:creationId xmlns:a16="http://schemas.microsoft.com/office/drawing/2014/main" id="{9B537C79-2DF8-4EDD-9467-58B144245C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695450" cy="94557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493DB0-F8A8-4DA5-A994-82148B190CDC}" name="Tabla7" displayName="Tabla7" ref="A6:K31" totalsRowCount="1" headerRowDxfId="24" dataDxfId="23" totalsRowDxfId="22">
  <tableColumns count="11">
    <tableColumn id="1" xr3:uid="{1CE30320-0B96-41D6-9247-8ADE1569FD0C}" name="NOMBRE Y APELLIDO" totalsRowLabel="TOTAL" dataDxfId="21" totalsRowDxfId="20"/>
    <tableColumn id="13" xr3:uid="{04B66D7D-4099-43E1-B257-9F068BA634C7}" name="CARGO" totalsRowFunction="count" dataDxfId="19" totalsRowDxfId="18"/>
    <tableColumn id="6" xr3:uid="{0BB44CCF-1032-4F5F-BF63-A1DE220C7BD5}" name="DIRECCIÓN O DEPARTAMENTO" dataDxfId="17" totalsRowDxfId="16"/>
    <tableColumn id="4" xr3:uid="{957C670B-99EB-4653-8BB6-A8D0AF773C48}" name="CATEGORIA DEL SERVIDOR" dataDxfId="15" totalsRowDxfId="14"/>
    <tableColumn id="5" xr3:uid="{313D02D1-7079-4972-BD81-CF1CE83373AC}" name="INGRESO BRUTO" totalsRowFunction="sum" dataDxfId="13" totalsRowDxfId="12"/>
    <tableColumn id="8" xr3:uid="{8866B8AD-795C-4148-9373-2FADCC595554}" name="ISR" totalsRowFunction="sum" dataDxfId="11" totalsRowDxfId="10"/>
    <tableColumn id="9" xr3:uid="{39431A0A-3BF6-4E7C-99FA-1F7D10DEFCD2}" name="SFS" totalsRowFunction="sum" dataDxfId="9" totalsRowDxfId="8"/>
    <tableColumn id="7" xr3:uid="{C7D429F3-1162-4D81-8706-6C40D7EFD86A}" name="AFP" totalsRowFunction="sum" dataDxfId="7" totalsRowDxfId="6"/>
    <tableColumn id="11" xr3:uid="{A93D4923-153A-4126-A843-AB4701D43930}" name="OTROS DESC" totalsRowFunction="custom" dataDxfId="5" totalsRowDxfId="4">
      <totalsRowFormula>SUBTOTAL(109,Tabla7[INGRESO NETO])</totalsRowFormula>
    </tableColumn>
    <tableColumn id="12" xr3:uid="{560C6CEE-3FF8-4AF4-A895-7DC08221CBAC}" name="INGRESO NETO" totalsRowFunction="sum" dataDxfId="3" totalsRowDxfId="2"/>
    <tableColumn id="2" xr3:uid="{C20A46A3-98F7-4C12-9D67-7D3A2951BC61}" name="GENERO" dataDxfId="1" totalsRow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C8DC-2A37-4BA4-9B12-7181EC78A8FE}">
  <sheetPr>
    <tabColor rgb="FF00B0F0"/>
    <pageSetUpPr fitToPage="1"/>
  </sheetPr>
  <dimension ref="A1:K39"/>
  <sheetViews>
    <sheetView tabSelected="1" view="pageBreakPreview" topLeftCell="A4" zoomScale="85" zoomScaleNormal="100" zoomScaleSheetLayoutView="85" workbookViewId="0">
      <selection activeCell="B4" sqref="B4"/>
    </sheetView>
  </sheetViews>
  <sheetFormatPr baseColWidth="10" defaultColWidth="11.5703125" defaultRowHeight="12.75"/>
  <cols>
    <col min="1" max="1" width="42" style="1" bestFit="1" customWidth="1"/>
    <col min="2" max="2" width="35.28515625" style="1" customWidth="1"/>
    <col min="3" max="3" width="40" style="1" customWidth="1"/>
    <col min="4" max="4" width="28.42578125" style="1" customWidth="1"/>
    <col min="5" max="5" width="12.5703125" style="1" customWidth="1"/>
    <col min="6" max="8" width="10.28515625" style="1" bestFit="1" customWidth="1"/>
    <col min="9" max="9" width="11.85546875" style="1" bestFit="1" customWidth="1"/>
    <col min="10" max="10" width="11.28515625" style="1" bestFit="1" customWidth="1"/>
    <col min="11" max="11" width="9.7109375" style="1" bestFit="1" customWidth="1"/>
    <col min="12" max="16384" width="11.5703125" style="1"/>
  </cols>
  <sheetData>
    <row r="1" spans="1:11" s="21" customFormat="1" ht="15.75">
      <c r="B1" s="25" t="s">
        <v>75</v>
      </c>
      <c r="C1" s="22"/>
      <c r="D1" s="22"/>
      <c r="E1" s="22"/>
      <c r="F1" s="22"/>
      <c r="G1" s="22"/>
      <c r="H1" s="22"/>
      <c r="I1" s="22"/>
      <c r="J1" s="22"/>
      <c r="K1" s="22"/>
    </row>
    <row r="2" spans="1:11" s="21" customFormat="1" ht="15">
      <c r="B2" s="24" t="s">
        <v>74</v>
      </c>
      <c r="E2" s="22"/>
      <c r="F2" s="22"/>
      <c r="G2" s="22"/>
      <c r="H2" s="22"/>
      <c r="I2" s="22"/>
      <c r="J2" s="22"/>
      <c r="K2" s="22"/>
    </row>
    <row r="3" spans="1:11" s="21" customFormat="1" ht="15">
      <c r="B3" s="23"/>
      <c r="E3" s="22"/>
      <c r="F3" s="22"/>
      <c r="G3" s="22"/>
      <c r="H3" s="22"/>
      <c r="I3" s="22"/>
      <c r="J3" s="22"/>
      <c r="K3" s="22"/>
    </row>
    <row r="4" spans="1:11" ht="18.75">
      <c r="B4" s="20" t="s">
        <v>76</v>
      </c>
      <c r="E4" s="2"/>
      <c r="F4" s="2"/>
      <c r="G4" s="2"/>
      <c r="H4" s="2"/>
      <c r="I4" s="2"/>
      <c r="J4" s="19">
        <v>45972</v>
      </c>
      <c r="K4" s="2"/>
    </row>
    <row r="5" spans="1:11">
      <c r="C5" s="4"/>
      <c r="D5" s="2"/>
      <c r="E5" s="2"/>
      <c r="F5" s="2"/>
      <c r="G5" s="2"/>
      <c r="H5" s="2"/>
      <c r="I5" s="2"/>
      <c r="J5" s="2"/>
      <c r="K5" s="2"/>
    </row>
    <row r="6" spans="1:11" ht="25.5">
      <c r="A6" s="18" t="s">
        <v>73</v>
      </c>
      <c r="B6" s="18" t="s">
        <v>72</v>
      </c>
      <c r="C6" s="18" t="s">
        <v>71</v>
      </c>
      <c r="D6" s="18" t="s">
        <v>70</v>
      </c>
      <c r="E6" s="18" t="s">
        <v>69</v>
      </c>
      <c r="F6" s="18" t="s">
        <v>68</v>
      </c>
      <c r="G6" s="18" t="s">
        <v>67</v>
      </c>
      <c r="H6" s="18" t="s">
        <v>66</v>
      </c>
      <c r="I6" s="18" t="s">
        <v>65</v>
      </c>
      <c r="J6" s="18" t="s">
        <v>64</v>
      </c>
      <c r="K6" s="18" t="s">
        <v>63</v>
      </c>
    </row>
    <row r="7" spans="1:11">
      <c r="A7" s="8" t="s">
        <v>62</v>
      </c>
      <c r="B7" s="8" t="s">
        <v>61</v>
      </c>
      <c r="C7" s="8" t="s">
        <v>57</v>
      </c>
      <c r="D7" s="17" t="s">
        <v>3</v>
      </c>
      <c r="E7" s="16">
        <v>18000</v>
      </c>
      <c r="F7" s="16">
        <v>0</v>
      </c>
      <c r="G7" s="16">
        <v>547.20000000000005</v>
      </c>
      <c r="H7" s="16">
        <v>516.6</v>
      </c>
      <c r="I7" s="16">
        <v>13416.46</v>
      </c>
      <c r="J7" s="15">
        <v>3519.74</v>
      </c>
      <c r="K7" s="11" t="s">
        <v>7</v>
      </c>
    </row>
    <row r="8" spans="1:11">
      <c r="A8" s="8" t="s">
        <v>60</v>
      </c>
      <c r="B8" s="8" t="s">
        <v>23</v>
      </c>
      <c r="C8" s="8" t="s">
        <v>57</v>
      </c>
      <c r="D8" s="17" t="s">
        <v>3</v>
      </c>
      <c r="E8" s="16">
        <v>11000</v>
      </c>
      <c r="F8" s="16">
        <v>0</v>
      </c>
      <c r="G8" s="16">
        <v>334.4</v>
      </c>
      <c r="H8" s="16">
        <v>315.7</v>
      </c>
      <c r="I8" s="16">
        <v>1091.6399999999999</v>
      </c>
      <c r="J8" s="15">
        <v>9258.26</v>
      </c>
      <c r="K8" s="11" t="s">
        <v>2</v>
      </c>
    </row>
    <row r="9" spans="1:11">
      <c r="A9" s="8" t="s">
        <v>59</v>
      </c>
      <c r="B9" s="8" t="s">
        <v>58</v>
      </c>
      <c r="C9" s="8" t="s">
        <v>57</v>
      </c>
      <c r="D9" s="17" t="s">
        <v>3</v>
      </c>
      <c r="E9" s="16">
        <v>10000</v>
      </c>
      <c r="F9" s="16">
        <v>0</v>
      </c>
      <c r="G9" s="16">
        <v>304</v>
      </c>
      <c r="H9" s="16">
        <v>287</v>
      </c>
      <c r="I9" s="16">
        <v>75</v>
      </c>
      <c r="J9" s="15">
        <v>9334</v>
      </c>
      <c r="K9" s="11" t="s">
        <v>2</v>
      </c>
    </row>
    <row r="10" spans="1:11" ht="25.5">
      <c r="A10" s="8" t="s">
        <v>56</v>
      </c>
      <c r="B10" s="8" t="s">
        <v>55</v>
      </c>
      <c r="C10" s="8" t="s">
        <v>48</v>
      </c>
      <c r="D10" s="17" t="s">
        <v>3</v>
      </c>
      <c r="E10" s="16">
        <v>35000</v>
      </c>
      <c r="F10" s="16">
        <v>0</v>
      </c>
      <c r="G10" s="16">
        <v>1064</v>
      </c>
      <c r="H10" s="16">
        <v>1004.5</v>
      </c>
      <c r="I10" s="16">
        <v>7456.8499999999985</v>
      </c>
      <c r="J10" s="15">
        <v>25474.65</v>
      </c>
      <c r="K10" s="11" t="s">
        <v>2</v>
      </c>
    </row>
    <row r="11" spans="1:11" ht="25.5">
      <c r="A11" s="8" t="s">
        <v>54</v>
      </c>
      <c r="B11" s="8" t="s">
        <v>53</v>
      </c>
      <c r="C11" s="8" t="s">
        <v>48</v>
      </c>
      <c r="D11" s="17" t="s">
        <v>3</v>
      </c>
      <c r="E11" s="16">
        <v>35000</v>
      </c>
      <c r="F11" s="16">
        <v>0</v>
      </c>
      <c r="G11" s="16">
        <v>1064</v>
      </c>
      <c r="H11" s="16">
        <v>1004.5</v>
      </c>
      <c r="I11" s="16">
        <v>583.31999999999971</v>
      </c>
      <c r="J11" s="15">
        <v>32348.18</v>
      </c>
      <c r="K11" s="11" t="s">
        <v>7</v>
      </c>
    </row>
    <row r="12" spans="1:11" ht="25.5">
      <c r="A12" s="8" t="s">
        <v>52</v>
      </c>
      <c r="B12" s="8" t="s">
        <v>51</v>
      </c>
      <c r="C12" s="8" t="s">
        <v>48</v>
      </c>
      <c r="D12" s="17" t="s">
        <v>3</v>
      </c>
      <c r="E12" s="16">
        <v>11292.79</v>
      </c>
      <c r="F12" s="16">
        <v>0</v>
      </c>
      <c r="G12" s="16">
        <v>343.3</v>
      </c>
      <c r="H12" s="16">
        <v>324.10000000000002</v>
      </c>
      <c r="I12" s="16">
        <v>8481.5800000000017</v>
      </c>
      <c r="J12" s="15">
        <v>2143.81</v>
      </c>
      <c r="K12" s="11" t="s">
        <v>2</v>
      </c>
    </row>
    <row r="13" spans="1:11" ht="25.5">
      <c r="A13" s="8" t="s">
        <v>50</v>
      </c>
      <c r="B13" s="8" t="s">
        <v>49</v>
      </c>
      <c r="C13" s="8" t="s">
        <v>48</v>
      </c>
      <c r="D13" s="17" t="s">
        <v>3</v>
      </c>
      <c r="E13" s="16">
        <v>10000</v>
      </c>
      <c r="F13" s="16">
        <v>0</v>
      </c>
      <c r="G13" s="16">
        <v>304</v>
      </c>
      <c r="H13" s="16">
        <v>287</v>
      </c>
      <c r="I13" s="16">
        <v>1091.6399999999994</v>
      </c>
      <c r="J13" s="15">
        <v>8317.36</v>
      </c>
      <c r="K13" s="11" t="s">
        <v>7</v>
      </c>
    </row>
    <row r="14" spans="1:11">
      <c r="A14" s="8" t="s">
        <v>47</v>
      </c>
      <c r="B14" s="8" t="s">
        <v>46</v>
      </c>
      <c r="C14" s="8" t="s">
        <v>45</v>
      </c>
      <c r="D14" s="17" t="s">
        <v>3</v>
      </c>
      <c r="E14" s="16">
        <v>50000</v>
      </c>
      <c r="F14" s="16">
        <v>1854</v>
      </c>
      <c r="G14" s="16">
        <v>1520</v>
      </c>
      <c r="H14" s="16">
        <v>1435</v>
      </c>
      <c r="I14" s="16">
        <v>5921.6399999999994</v>
      </c>
      <c r="J14" s="15">
        <v>39269.360000000001</v>
      </c>
      <c r="K14" s="11" t="s">
        <v>7</v>
      </c>
    </row>
    <row r="15" spans="1:11">
      <c r="A15" s="8" t="s">
        <v>44</v>
      </c>
      <c r="B15" s="8" t="s">
        <v>43</v>
      </c>
      <c r="C15" s="8" t="s">
        <v>42</v>
      </c>
      <c r="D15" s="17" t="s">
        <v>3</v>
      </c>
      <c r="E15" s="16">
        <v>25000</v>
      </c>
      <c r="F15" s="16">
        <v>0</v>
      </c>
      <c r="G15" s="16">
        <v>760</v>
      </c>
      <c r="H15" s="16">
        <v>717.5</v>
      </c>
      <c r="I15" s="16">
        <v>11898.61</v>
      </c>
      <c r="J15" s="15">
        <v>11623.89</v>
      </c>
      <c r="K15" s="11" t="s">
        <v>7</v>
      </c>
    </row>
    <row r="16" spans="1:11">
      <c r="A16" s="8">
        <v>8</v>
      </c>
      <c r="B16" s="8" t="s">
        <v>41</v>
      </c>
      <c r="C16" s="8" t="s">
        <v>38</v>
      </c>
      <c r="D16" s="17" t="s">
        <v>3</v>
      </c>
      <c r="E16" s="16">
        <v>21735</v>
      </c>
      <c r="F16" s="16">
        <v>0</v>
      </c>
      <c r="G16" s="16">
        <v>660.74</v>
      </c>
      <c r="H16" s="16">
        <v>623.79</v>
      </c>
      <c r="I16" s="16">
        <v>74.999999999998863</v>
      </c>
      <c r="J16" s="15">
        <v>20375.47</v>
      </c>
      <c r="K16" s="11" t="s">
        <v>7</v>
      </c>
    </row>
    <row r="17" spans="1:11">
      <c r="A17" s="8" t="s">
        <v>40</v>
      </c>
      <c r="B17" s="8" t="s">
        <v>39</v>
      </c>
      <c r="C17" s="8" t="s">
        <v>38</v>
      </c>
      <c r="D17" s="17" t="s">
        <v>3</v>
      </c>
      <c r="E17" s="16">
        <v>19000.55</v>
      </c>
      <c r="F17" s="16">
        <v>0</v>
      </c>
      <c r="G17" s="16">
        <v>577.62</v>
      </c>
      <c r="H17" s="16">
        <v>545.32000000000005</v>
      </c>
      <c r="I17" s="16">
        <v>74.999999999998636</v>
      </c>
      <c r="J17" s="15">
        <v>17802.61</v>
      </c>
      <c r="K17" s="11" t="s">
        <v>7</v>
      </c>
    </row>
    <row r="18" spans="1:11">
      <c r="A18" s="8" t="s">
        <v>37</v>
      </c>
      <c r="B18" s="8" t="s">
        <v>36</v>
      </c>
      <c r="C18" s="8" t="s">
        <v>35</v>
      </c>
      <c r="D18" s="17" t="s">
        <v>3</v>
      </c>
      <c r="E18" s="16">
        <v>75000</v>
      </c>
      <c r="F18" s="16">
        <v>6309.38</v>
      </c>
      <c r="G18" s="16">
        <v>2280</v>
      </c>
      <c r="H18" s="16">
        <v>2152.5</v>
      </c>
      <c r="I18" s="16">
        <v>24.999999999996362</v>
      </c>
      <c r="J18" s="15">
        <v>64233.120000000003</v>
      </c>
      <c r="K18" s="11" t="s">
        <v>2</v>
      </c>
    </row>
    <row r="19" spans="1:11">
      <c r="A19" s="8" t="s">
        <v>34</v>
      </c>
      <c r="B19" s="8" t="s">
        <v>33</v>
      </c>
      <c r="C19" s="8" t="s">
        <v>32</v>
      </c>
      <c r="D19" s="17" t="s">
        <v>3</v>
      </c>
      <c r="E19" s="16">
        <v>35000</v>
      </c>
      <c r="F19" s="16">
        <v>0</v>
      </c>
      <c r="G19" s="16">
        <v>1064</v>
      </c>
      <c r="H19" s="16">
        <v>1004.5</v>
      </c>
      <c r="I19" s="16">
        <v>583.31999999999971</v>
      </c>
      <c r="J19" s="15">
        <v>32348.18</v>
      </c>
      <c r="K19" s="11" t="s">
        <v>2</v>
      </c>
    </row>
    <row r="20" spans="1:11">
      <c r="A20" s="8" t="s">
        <v>31</v>
      </c>
      <c r="B20" s="8" t="s">
        <v>30</v>
      </c>
      <c r="C20" s="8" t="s">
        <v>22</v>
      </c>
      <c r="D20" s="17" t="s">
        <v>3</v>
      </c>
      <c r="E20" s="16">
        <v>45000</v>
      </c>
      <c r="F20" s="16">
        <v>1148.33</v>
      </c>
      <c r="G20" s="16">
        <v>1368</v>
      </c>
      <c r="H20" s="16">
        <v>1291.5</v>
      </c>
      <c r="I20" s="16">
        <v>125.00000000000182</v>
      </c>
      <c r="J20" s="15">
        <v>41067.17</v>
      </c>
      <c r="K20" s="11" t="s">
        <v>2</v>
      </c>
    </row>
    <row r="21" spans="1:11">
      <c r="A21" s="8" t="s">
        <v>29</v>
      </c>
      <c r="B21" s="8" t="s">
        <v>28</v>
      </c>
      <c r="C21" s="8" t="s">
        <v>22</v>
      </c>
      <c r="D21" s="17" t="s">
        <v>3</v>
      </c>
      <c r="E21" s="16">
        <v>45000</v>
      </c>
      <c r="F21" s="16">
        <v>1148.33</v>
      </c>
      <c r="G21" s="16">
        <v>1368</v>
      </c>
      <c r="H21" s="16">
        <v>1291.5</v>
      </c>
      <c r="I21" s="16">
        <v>25430.379999999997</v>
      </c>
      <c r="J21" s="15">
        <v>15761.79</v>
      </c>
      <c r="K21" s="11" t="s">
        <v>2</v>
      </c>
    </row>
    <row r="22" spans="1:11">
      <c r="A22" s="8" t="s">
        <v>27</v>
      </c>
      <c r="B22" s="8" t="s">
        <v>25</v>
      </c>
      <c r="C22" s="8" t="s">
        <v>22</v>
      </c>
      <c r="D22" s="17" t="s">
        <v>3</v>
      </c>
      <c r="E22" s="16">
        <v>10000</v>
      </c>
      <c r="F22" s="16">
        <v>0</v>
      </c>
      <c r="G22" s="16">
        <v>304</v>
      </c>
      <c r="H22" s="16">
        <v>287</v>
      </c>
      <c r="I22" s="16">
        <v>583.31999999999971</v>
      </c>
      <c r="J22" s="15">
        <v>8825.68</v>
      </c>
      <c r="K22" s="11" t="s">
        <v>7</v>
      </c>
    </row>
    <row r="23" spans="1:11">
      <c r="A23" s="8" t="s">
        <v>26</v>
      </c>
      <c r="B23" s="8" t="s">
        <v>25</v>
      </c>
      <c r="C23" s="8" t="s">
        <v>22</v>
      </c>
      <c r="D23" s="14" t="s">
        <v>3</v>
      </c>
      <c r="E23" s="13">
        <v>10000</v>
      </c>
      <c r="F23" s="13">
        <v>0</v>
      </c>
      <c r="G23" s="13">
        <v>304</v>
      </c>
      <c r="H23" s="13">
        <v>287</v>
      </c>
      <c r="I23" s="13">
        <v>25</v>
      </c>
      <c r="J23" s="12">
        <v>9384</v>
      </c>
      <c r="K23" s="11" t="s">
        <v>7</v>
      </c>
    </row>
    <row r="24" spans="1:11">
      <c r="A24" s="8" t="s">
        <v>24</v>
      </c>
      <c r="B24" s="8" t="s">
        <v>23</v>
      </c>
      <c r="C24" s="8" t="s">
        <v>22</v>
      </c>
      <c r="D24" s="14" t="s">
        <v>3</v>
      </c>
      <c r="E24" s="13">
        <v>10000</v>
      </c>
      <c r="F24" s="13">
        <v>0</v>
      </c>
      <c r="G24" s="13">
        <v>304</v>
      </c>
      <c r="H24" s="13">
        <v>287</v>
      </c>
      <c r="I24" s="13">
        <v>583.31999999999971</v>
      </c>
      <c r="J24" s="12">
        <v>8825.68</v>
      </c>
      <c r="K24" s="11" t="s">
        <v>2</v>
      </c>
    </row>
    <row r="25" spans="1:11" ht="25.5">
      <c r="A25" s="8" t="s">
        <v>21</v>
      </c>
      <c r="B25" s="8" t="s">
        <v>20</v>
      </c>
      <c r="C25" s="8" t="s">
        <v>19</v>
      </c>
      <c r="D25" s="14" t="s">
        <v>3</v>
      </c>
      <c r="E25" s="13">
        <v>40000</v>
      </c>
      <c r="F25" s="13">
        <v>442.65</v>
      </c>
      <c r="G25" s="13">
        <v>1216</v>
      </c>
      <c r="H25" s="13">
        <v>1148</v>
      </c>
      <c r="I25" s="13">
        <v>1091.6400000000008</v>
      </c>
      <c r="J25" s="12">
        <v>36101.71</v>
      </c>
      <c r="K25" s="11" t="s">
        <v>7</v>
      </c>
    </row>
    <row r="26" spans="1:11" ht="25.5">
      <c r="A26" s="8" t="s">
        <v>18</v>
      </c>
      <c r="B26" s="8" t="s">
        <v>17</v>
      </c>
      <c r="C26" s="8" t="s">
        <v>14</v>
      </c>
      <c r="D26" s="14" t="s">
        <v>3</v>
      </c>
      <c r="E26" s="13">
        <v>30000</v>
      </c>
      <c r="F26" s="13">
        <v>0</v>
      </c>
      <c r="G26" s="13">
        <v>912</v>
      </c>
      <c r="H26" s="13">
        <v>861</v>
      </c>
      <c r="I26" s="13">
        <v>13649.93</v>
      </c>
      <c r="J26" s="12">
        <v>14577.07</v>
      </c>
      <c r="K26" s="11" t="s">
        <v>7</v>
      </c>
    </row>
    <row r="27" spans="1:11" ht="25.5">
      <c r="A27" s="8" t="s">
        <v>16</v>
      </c>
      <c r="B27" s="8" t="s">
        <v>15</v>
      </c>
      <c r="C27" s="8" t="s">
        <v>14</v>
      </c>
      <c r="D27" s="14" t="s">
        <v>3</v>
      </c>
      <c r="E27" s="13">
        <v>12650</v>
      </c>
      <c r="F27" s="13">
        <v>0</v>
      </c>
      <c r="G27" s="13">
        <v>384.56</v>
      </c>
      <c r="H27" s="13">
        <v>363.06</v>
      </c>
      <c r="I27" s="13">
        <v>591.0000000000008</v>
      </c>
      <c r="J27" s="12">
        <v>11311.38</v>
      </c>
      <c r="K27" s="11" t="s">
        <v>7</v>
      </c>
    </row>
    <row r="28" spans="1:11">
      <c r="A28" s="8" t="s">
        <v>13</v>
      </c>
      <c r="B28" s="8" t="s">
        <v>12</v>
      </c>
      <c r="C28" s="8" t="s">
        <v>11</v>
      </c>
      <c r="D28" s="14" t="s">
        <v>3</v>
      </c>
      <c r="E28" s="13">
        <v>10000</v>
      </c>
      <c r="F28" s="13">
        <v>0</v>
      </c>
      <c r="G28" s="13">
        <v>304</v>
      </c>
      <c r="H28" s="13">
        <v>287</v>
      </c>
      <c r="I28" s="13">
        <v>75</v>
      </c>
      <c r="J28" s="12">
        <v>9334</v>
      </c>
      <c r="K28" s="11" t="s">
        <v>2</v>
      </c>
    </row>
    <row r="29" spans="1:11">
      <c r="A29" s="8" t="s">
        <v>10</v>
      </c>
      <c r="B29" s="8" t="s">
        <v>9</v>
      </c>
      <c r="C29" s="8" t="s">
        <v>8</v>
      </c>
      <c r="D29" s="14" t="s">
        <v>3</v>
      </c>
      <c r="E29" s="13">
        <v>35000</v>
      </c>
      <c r="F29" s="13">
        <v>0</v>
      </c>
      <c r="G29" s="13">
        <v>1064</v>
      </c>
      <c r="H29" s="13">
        <v>1004.5</v>
      </c>
      <c r="I29" s="13">
        <v>1191</v>
      </c>
      <c r="J29" s="12">
        <v>31740.5</v>
      </c>
      <c r="K29" s="11" t="s">
        <v>7</v>
      </c>
    </row>
    <row r="30" spans="1:11">
      <c r="A30" s="8" t="s">
        <v>6</v>
      </c>
      <c r="B30" s="8" t="s">
        <v>5</v>
      </c>
      <c r="C30" s="8" t="s">
        <v>4</v>
      </c>
      <c r="D30" s="14" t="s">
        <v>3</v>
      </c>
      <c r="E30" s="13">
        <v>150000</v>
      </c>
      <c r="F30" s="13">
        <v>23866.62</v>
      </c>
      <c r="G30" s="13">
        <v>4560</v>
      </c>
      <c r="H30" s="13">
        <v>4305</v>
      </c>
      <c r="I30" s="13">
        <v>2897.7999999999993</v>
      </c>
      <c r="J30" s="12">
        <v>114370.58</v>
      </c>
      <c r="K30" s="11" t="s">
        <v>2</v>
      </c>
    </row>
    <row r="31" spans="1:11">
      <c r="A31" s="8" t="s">
        <v>1</v>
      </c>
      <c r="B31" s="10">
        <f>SUBTOTAL(103,Tabla7[CARGO])</f>
        <v>24</v>
      </c>
      <c r="C31" s="8"/>
      <c r="D31" s="8"/>
      <c r="E31" s="9">
        <f>SUBTOTAL(109,Tabla7[INGRESO BRUTO])</f>
        <v>753678.34</v>
      </c>
      <c r="F31" s="9">
        <f>SUBTOTAL(109,Tabla7[ISR])</f>
        <v>34769.31</v>
      </c>
      <c r="G31" s="9">
        <f>SUBTOTAL(109,Tabla7[SFS])</f>
        <v>22911.82</v>
      </c>
      <c r="H31" s="9">
        <f>SUBTOTAL(109,Tabla7[AFP])</f>
        <v>21630.57</v>
      </c>
      <c r="I31" s="9">
        <f>SUBTOTAL(109,Tabla7[INGRESO NETO])</f>
        <v>577348.18999999994</v>
      </c>
      <c r="J31" s="9">
        <f>SUBTOTAL(109,Tabla7[INGRESO NETO])</f>
        <v>577348.18999999994</v>
      </c>
      <c r="K31" s="8"/>
    </row>
    <row r="32" spans="1:11">
      <c r="A32" s="8"/>
      <c r="B32" s="10"/>
      <c r="C32" s="8"/>
      <c r="D32" s="8"/>
      <c r="E32" s="9"/>
      <c r="F32" s="9"/>
      <c r="G32" s="9"/>
      <c r="H32" s="9"/>
      <c r="I32" s="9"/>
      <c r="J32" s="9"/>
      <c r="K32" s="8"/>
    </row>
    <row r="33" spans="1:11">
      <c r="A33" s="8"/>
      <c r="B33" s="10"/>
      <c r="C33" s="8"/>
      <c r="D33" s="8"/>
      <c r="E33" s="9"/>
      <c r="F33" s="9"/>
      <c r="G33" s="9"/>
      <c r="H33" s="9"/>
      <c r="I33" s="9"/>
      <c r="J33" s="9"/>
      <c r="K33" s="8"/>
    </row>
    <row r="34" spans="1:11">
      <c r="A34" s="8"/>
      <c r="B34" s="10"/>
      <c r="C34" s="8"/>
      <c r="D34" s="8"/>
      <c r="E34" s="9"/>
      <c r="F34" s="9"/>
      <c r="G34" s="9"/>
      <c r="H34" s="9"/>
      <c r="I34" s="9"/>
      <c r="J34" s="9"/>
      <c r="K34" s="8"/>
    </row>
    <row r="35" spans="1:11">
      <c r="A35" s="8"/>
      <c r="B35" s="10"/>
      <c r="C35" s="8"/>
      <c r="D35" s="8"/>
      <c r="E35" s="9"/>
      <c r="F35" s="9"/>
      <c r="G35" s="9"/>
      <c r="H35" s="9"/>
      <c r="I35" s="9"/>
      <c r="J35" s="9"/>
      <c r="K35" s="8"/>
    </row>
    <row r="36" spans="1:11">
      <c r="A36" s="8"/>
      <c r="B36" s="10"/>
      <c r="C36" s="8"/>
      <c r="D36" s="8"/>
      <c r="E36" s="9"/>
      <c r="F36" s="9"/>
      <c r="G36" s="9"/>
      <c r="H36" s="9"/>
      <c r="I36" s="9"/>
      <c r="J36" s="9"/>
      <c r="K36" s="8"/>
    </row>
    <row r="37" spans="1:11">
      <c r="A37" s="7"/>
      <c r="B37" s="7"/>
      <c r="C37" s="7"/>
      <c r="D37" s="7"/>
      <c r="E37" s="7"/>
      <c r="F37" s="6"/>
      <c r="G37" s="6"/>
      <c r="H37" s="6"/>
      <c r="I37" s="6"/>
      <c r="J37" s="6"/>
      <c r="K37" s="6"/>
    </row>
    <row r="38" spans="1:11" ht="25.5">
      <c r="A38" s="5" t="s">
        <v>0</v>
      </c>
      <c r="B38" s="4"/>
    </row>
    <row r="39" spans="1:11">
      <c r="A39" s="3"/>
      <c r="B39" s="2"/>
    </row>
  </sheetData>
  <conditionalFormatting sqref="A38">
    <cfRule type="duplicateValues" dxfId="25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5d5f924a91d4f2994fc10faff6d5cf64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7f8dc3770ce175905398cf8dad64b594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F9657B-F42E-4C08-8F3F-95FBDDAC23F9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customXml/itemProps2.xml><?xml version="1.0" encoding="utf-8"?>
<ds:datastoreItem xmlns:ds="http://schemas.openxmlformats.org/officeDocument/2006/customXml" ds:itemID="{325C0D24-D850-4151-AE72-143891B147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F95886-F4B1-43A0-A69C-2B7262574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Lorenza Mejía</cp:lastModifiedBy>
  <dcterms:created xsi:type="dcterms:W3CDTF">2025-11-12T13:12:16Z</dcterms:created>
  <dcterms:modified xsi:type="dcterms:W3CDTF">2025-11-12T14:21:35Z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