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\Desktop\2024\11\ACCESO_INFO\"/>
    </mc:Choice>
  </mc:AlternateContent>
  <xr:revisionPtr revIDLastSave="0" documentId="13_ncr:1_{7BC44886-4E9B-4E37-936D-7F504A5EA882}" xr6:coauthVersionLast="47" xr6:coauthVersionMax="47" xr10:uidLastSave="{00000000-0000-0000-0000-000000000000}"/>
  <bookViews>
    <workbookView xWindow="-120" yWindow="-120" windowWidth="29040" windowHeight="15840" xr2:uid="{2C740690-891A-419F-A4BA-4082437283F0}"/>
  </bookViews>
  <sheets>
    <sheet name="SUPLENCIA 11-22" sheetId="5" r:id="rId1"/>
  </sheets>
  <definedNames>
    <definedName name="_xlnm.Print_Area" localSheetId="0">'SUPLENCIA 11-22'!$A$1:$M$17</definedName>
    <definedName name="_xlnm.Criteria" localSheetId="0">#REF!</definedName>
    <definedName name="_xlnm.Print_Titles" localSheetId="0">'SUPLENCIA 11-22'!$1:$7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5" l="1"/>
  <c r="J10" i="5"/>
  <c r="K11" i="5"/>
  <c r="H11" i="5"/>
  <c r="G11" i="5"/>
  <c r="B11" i="5"/>
  <c r="J8" i="5"/>
  <c r="I8" i="5"/>
  <c r="L8" i="5" s="1"/>
  <c r="J9" i="5"/>
  <c r="I9" i="5"/>
  <c r="L10" i="5" l="1"/>
  <c r="L9" i="5"/>
  <c r="J11" i="5"/>
  <c r="I11" i="5"/>
  <c r="L11" i="5" l="1"/>
</calcChain>
</file>

<file path=xl/sharedStrings.xml><?xml version="1.0" encoding="utf-8"?>
<sst xmlns="http://schemas.openxmlformats.org/spreadsheetml/2006/main" count="35" uniqueCount="30">
  <si>
    <t>TOTAL</t>
  </si>
  <si>
    <t>M</t>
  </si>
  <si>
    <t>N/A</t>
  </si>
  <si>
    <t>CARRERA ADMINISTRATRIVA</t>
  </si>
  <si>
    <t>DEPTO. DE COMPRAS Y CONTRATACIONES</t>
  </si>
  <si>
    <t>ANGEL FELICIANO CUEVAS RIJO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</si>
  <si>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</si>
  <si>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</si>
  <si>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</si>
  <si>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</si>
  <si>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</si>
  <si>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</si>
  <si>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</si>
  <si>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</si>
  <si>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</si>
  <si>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</si>
  <si>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</si>
  <si>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</si>
  <si>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</si>
  <si>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</si>
  <si>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</si>
  <si>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ROSANGEL GUERRERO CACERES</t>
  </si>
  <si>
    <t>SECRETARIA</t>
  </si>
  <si>
    <t>VICEMINIST. DE CREATIVIDAD Y FORMACION</t>
  </si>
  <si>
    <t>F</t>
  </si>
  <si>
    <t>REPORTE DE SUPLENCIA - CORRESPONDIENTE AL MES DE NOVIEMBRE DE 2022</t>
  </si>
  <si>
    <t>JUANA ROBELINA VILLAR GUERRERO</t>
  </si>
  <si>
    <t>ANALISTA FINANCIERO(A)</t>
  </si>
  <si>
    <t>TECNICO(A) DE COMPRAS</t>
  </si>
  <si>
    <t>DEPTO.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</si>
</sst>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Gotham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Font="1" applyAlignment="1"/>
    <xf numFmtId="0" fontId="4" fillId="0" borderId="0" xfId="0" applyFont="1" applyAlignment="1">
      <alignment horizontal="left"/>
    </xf>
    <xf numFmtId="164" fontId="4" fillId="0" borderId="0" xfId="1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4" fillId="0" borderId="0" xfId="1" applyFont="1" applyFill="1" applyBorder="1" applyAlignment="1">
      <alignment vertical="top" wrapText="1"/>
    </xf>
    <xf numFmtId="164" fontId="8" fillId="0" borderId="0" xfId="1" applyFont="1" applyFill="1" applyBorder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4" fontId="3" fillId="0" borderId="0" xfId="1" applyFont="1" applyAlignment="1"/>
    <xf numFmtId="0" fontId="10" fillId="0" borderId="0" xfId="0" applyFont="1"/>
    <xf numFmtId="0" fontId="11" fillId="0" borderId="0" xfId="0" applyFont="1"/>
    <xf numFmtId="14" fontId="0" fillId="0" borderId="0" xfId="0" applyNumberFormat="1"/>
    <xf numFmtId="14" fontId="12" fillId="0" borderId="0" xfId="0" applyNumberFormat="1" applyFont="1"/>
    <xf numFmtId="165" fontId="8" fillId="0" borderId="0" xfId="0" applyNumberFormat="1" applyFont="1" applyAlignment="1">
      <alignment horizontal="center" vertical="top"/>
    </xf>
  </cellXfs>
  <cellStyles count="2">
    <cellStyle name="Millares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406EB77C-A64F-474A-96F8-5F343C52A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E34788-96C8-4CFE-A4EA-A285746A68AC}" name="TJULIO4661019103456" displayName="TJULIO4661019103456" ref="A7:M11" totalsRowCount="1" headerRowDxfId="30" dataDxfId="29" totalsRowDxfId="28">
  <tableColumns count="13">
    <tableColumn id="1" xr3:uid="{FAF36C35-BAC0-474F-AC8A-0802E737011A}" name="NOMBRE Y APELLIDO" totalsRowLabel="TOTAL" dataDxfId="27" totalsRowDxfId="26"/>
    <tableColumn id="2" xr3:uid="{09B7AF99-AB33-4DFE-BA4A-4BD75B5A3770}" name="CARGO" totalsRowFunction="count" dataDxfId="25" totalsRowDxfId="24"/>
    <tableColumn id="11" xr3:uid="{58BAC592-3FD7-4160-A258-B4E4C1969A9F}" name="DIRECCIÓN O DEPARTAMENTO" dataDxfId="23" totalsRowDxfId="22"/>
    <tableColumn id="12" xr3:uid="{7C361061-1341-4999-8BFD-ED04CE440A32}" name="CATEGORIA DEL SERVIDOR" dataDxfId="21" totalsRowDxfId="20"/>
    <tableColumn id="7" xr3:uid="{8ECE3E90-D4A4-4545-BA38-7BB42687D0C6}" name="DESDE" dataDxfId="19" totalsRowDxfId="18"/>
    <tableColumn id="3" xr3:uid="{F27584C0-1806-4481-AD29-7D39482127AB}" name="HASTA" dataDxfId="17" totalsRowDxfId="16"/>
    <tableColumn id="4" xr3:uid="{065A532C-E5B9-4CEE-B7C4-65E0B9698280}" name="INGRESO BRUTO" totalsRowFunction="sum" dataDxfId="15" totalsRowDxfId="14"/>
    <tableColumn id="5" xr3:uid="{41971B15-085A-43FB-8C25-6EA6D05CF23D}" name="ISR" totalsRowFunction="sum" dataDxfId="13" totalsRowDxfId="12"/>
    <tableColumn id="8" xr3:uid="{5F94036A-69D3-4DDB-864C-EC701122FF53}" name="SFS" totalsRowFunction="sum" dataDxfId="11" totalsRowDxfId="10">
      <calculatedColumnFormula>TJULIO4661019103456[[#This Row],[INGRESO BRUTO]]*3.04%</calculatedColumnFormula>
    </tableColumn>
    <tableColumn id="9" xr3:uid="{C04EDB96-8D76-4115-A0F9-C4CCA53FBED1}" name="AFP" totalsRowFunction="sum" dataDxfId="9" totalsRowDxfId="8">
      <calculatedColumnFormula>+TJULIO4661019103456[[#This Row],[INGRESO BRUTO]]*2.87%</calculatedColumnFormula>
    </tableColumn>
    <tableColumn id="6" xr3:uid="{A512E94C-105D-49AE-B3A6-DDC01DFF11E3}" name="OTROS DESC" totalsRowFunction="sum" dataDxfId="7" totalsRowDxfId="6"/>
    <tableColumn id="13" xr3:uid="{1C81009F-C171-42E7-93C7-357A139DFC8F}" name="INGRESO NETO" totalsRowFunction="sum" dataDxfId="5" totalsRowDxfId="4">
      <calculatedColumnFormula>+TJULIO4661019103456[[#This Row],[INGRESO BRUTO]]-TJULIO4661019103456[[#This Row],[ISR]]-TJULIO4661019103456[[#This Row],[SFS]]-TJULIO4661019103456[[#This Row],[AFP]]-TJULIO4661019103456[[#This Row],[OTROS DESC]]</calculatedColumnFormula>
    </tableColumn>
    <tableColumn id="14" xr3:uid="{CA572483-4A5D-46A7-9B6A-61C7513EAC37}" name="GENERO" dataDxfId="3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0C0B5-8103-4754-911F-F5C15611CBCA}">
  <sheetPr>
    <tabColor rgb="FF00B0F0"/>
    <pageSetUpPr fitToPage="1"/>
  </sheetPr>
  <dimension ref="A1:N18"/>
  <sheetViews>
    <sheetView tabSelected="1" zoomScaleNormal="100" zoomScaleSheetLayoutView="100" workbookViewId="0">
      <selection activeCell="G11" sqref="G11"/>
    </sheetView>
  </sheetViews>
  <sheetFormatPr baseColWidth="10" defaultRowHeight="15" x14ac:dyDescent="0.25"/>
  <cols>
    <col min="1" max="1" width="35.7109375" customWidth="1"/>
    <col min="2" max="2" width="32.7109375" customWidth="1"/>
    <col min="3" max="3" width="34.42578125" bestFit="1" customWidth="1"/>
    <col min="4" max="4" width="23.140625" customWidth="1"/>
    <col min="5" max="6" width="10.42578125" bestFit="1" customWidth="1"/>
    <col min="7" max="7" width="13.42578125" style="1" bestFit="1" customWidth="1"/>
    <col min="8" max="10" width="11.140625" style="1" bestFit="1" customWidth="1"/>
    <col min="11" max="11" width="11" style="1" bestFit="1" customWidth="1"/>
    <col min="12" max="12" width="12.42578125" style="1" bestFit="1" customWidth="1"/>
    <col min="13" max="13" width="7.42578125" bestFit="1" customWidth="1"/>
    <col min="14" max="14" width="12.42578125" bestFit="1" customWidth="1"/>
  </cols>
  <sheetData>
    <row r="1" spans="1:14" x14ac:dyDescent="0.25">
      <c r="M1" s="31"/>
      <c r="N1" s="30"/>
    </row>
    <row r="2" spans="1:14" x14ac:dyDescent="0.25">
      <c r="C2" s="4"/>
      <c r="D2" s="4"/>
      <c r="E2" s="4"/>
      <c r="F2" s="4"/>
      <c r="G2" s="27"/>
      <c r="H2" s="27"/>
      <c r="I2" s="27"/>
      <c r="J2" s="27"/>
      <c r="K2" s="27"/>
      <c r="L2" s="27"/>
      <c r="M2" s="4"/>
      <c r="N2" s="4"/>
    </row>
    <row r="3" spans="1:14" x14ac:dyDescent="0.25">
      <c r="B3" s="29" t="s">
        <v>20</v>
      </c>
      <c r="D3" s="29"/>
      <c r="E3" s="4"/>
      <c r="F3" s="4"/>
      <c r="G3" s="27"/>
      <c r="H3" s="27"/>
      <c r="I3" s="27"/>
      <c r="J3" s="27"/>
      <c r="K3" s="27"/>
      <c r="L3" s="27"/>
      <c r="M3" s="4"/>
      <c r="N3" s="4"/>
    </row>
    <row r="4" spans="1:14" x14ac:dyDescent="0.25">
      <c r="B4" s="5" t="s">
        <v>19</v>
      </c>
      <c r="D4" s="5"/>
      <c r="E4" s="4"/>
      <c r="F4" s="4"/>
      <c r="G4" s="27"/>
      <c r="H4" s="27"/>
      <c r="I4" s="27"/>
      <c r="J4" s="27"/>
      <c r="K4" s="27"/>
      <c r="L4" s="27"/>
      <c r="M4" s="4"/>
      <c r="N4" s="4"/>
    </row>
    <row r="5" spans="1:14" ht="21.75" customHeight="1" x14ac:dyDescent="0.25">
      <c r="B5" s="28" t="s">
        <v>25</v>
      </c>
      <c r="D5" s="28"/>
      <c r="E5" s="4"/>
      <c r="F5" s="4"/>
      <c r="G5" s="27"/>
      <c r="H5" s="27"/>
      <c r="I5" s="27"/>
      <c r="J5" s="27"/>
      <c r="K5" s="27"/>
      <c r="L5" s="27"/>
      <c r="M5" s="4"/>
      <c r="N5" s="4"/>
    </row>
    <row r="6" spans="1:14" ht="21" customHeight="1" x14ac:dyDescent="0.25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5"/>
    </row>
    <row r="7" spans="1:14" s="13" customFormat="1" ht="30" x14ac:dyDescent="0.25">
      <c r="A7" s="24" t="s">
        <v>18</v>
      </c>
      <c r="B7" s="24" t="s">
        <v>17</v>
      </c>
      <c r="C7" s="24" t="s">
        <v>16</v>
      </c>
      <c r="D7" s="24" t="s">
        <v>15</v>
      </c>
      <c r="E7" s="22" t="s">
        <v>14</v>
      </c>
      <c r="F7" s="22" t="s">
        <v>13</v>
      </c>
      <c r="G7" s="23" t="s">
        <v>12</v>
      </c>
      <c r="H7" s="23" t="s">
        <v>11</v>
      </c>
      <c r="I7" s="23" t="s">
        <v>10</v>
      </c>
      <c r="J7" s="23" t="s">
        <v>9</v>
      </c>
      <c r="K7" s="23" t="s">
        <v>8</v>
      </c>
      <c r="L7" s="23" t="s">
        <v>7</v>
      </c>
      <c r="M7" s="22" t="s">
        <v>6</v>
      </c>
    </row>
    <row r="8" spans="1:14" s="13" customFormat="1" x14ac:dyDescent="0.25">
      <c r="A8" s="21" t="s">
        <v>21</v>
      </c>
      <c r="B8" s="21" t="s">
        <v>22</v>
      </c>
      <c r="C8" s="20" t="s">
        <v>23</v>
      </c>
      <c r="D8" s="19" t="s">
        <v>3</v>
      </c>
      <c r="E8" s="18">
        <v>44805</v>
      </c>
      <c r="F8" s="32" t="s">
        <v>2</v>
      </c>
      <c r="G8" s="17">
        <v>15000</v>
      </c>
      <c r="H8" s="16">
        <v>2338.33</v>
      </c>
      <c r="I8" s="16">
        <f>TJULIO4661019103456[[#This Row],[INGRESO BRUTO]]*3.04%</f>
        <v>456</v>
      </c>
      <c r="J8" s="16">
        <f>+TJULIO4661019103456[[#This Row],[INGRESO BRUTO]]*2.87%</f>
        <v>430.5</v>
      </c>
      <c r="K8" s="15">
        <v>0</v>
      </c>
      <c r="L8" s="15">
        <f>+TJULIO4661019103456[[#This Row],[INGRESO BRUTO]]-TJULIO4661019103456[[#This Row],[ISR]]-TJULIO4661019103456[[#This Row],[SFS]]-TJULIO4661019103456[[#This Row],[AFP]]-TJULIO4661019103456[[#This Row],[OTROS DESC]]</f>
        <v>11775.17</v>
      </c>
      <c r="M8" s="14" t="s">
        <v>24</v>
      </c>
    </row>
    <row r="9" spans="1:14" x14ac:dyDescent="0.25">
      <c r="A9" s="21" t="s">
        <v>5</v>
      </c>
      <c r="B9" s="21" t="s">
        <v>28</v>
      </c>
      <c r="C9" s="20" t="s">
        <v>4</v>
      </c>
      <c r="D9" s="19" t="s">
        <v>3</v>
      </c>
      <c r="E9" s="18">
        <v>44743</v>
      </c>
      <c r="F9" s="32" t="s">
        <v>2</v>
      </c>
      <c r="G9" s="17">
        <v>35000</v>
      </c>
      <c r="H9" s="16">
        <v>8232.8700000000008</v>
      </c>
      <c r="I9" s="16">
        <f>TJULIO4661019103456[[#This Row],[INGRESO BRUTO]]*3.04%</f>
        <v>1064</v>
      </c>
      <c r="J9" s="16">
        <f>+TJULIO4661019103456[[#This Row],[INGRESO BRUTO]]*2.87%</f>
        <v>1004.5</v>
      </c>
      <c r="K9" s="15">
        <v>0</v>
      </c>
      <c r="L9" s="15">
        <f>+TJULIO4661019103456[[#This Row],[INGRESO BRUTO]]-TJULIO4661019103456[[#This Row],[ISR]]-TJULIO4661019103456[[#This Row],[SFS]]-TJULIO4661019103456[[#This Row],[AFP]]-TJULIO4661019103456[[#This Row],[OTROS DESC]]</f>
        <v>24698.629999999997</v>
      </c>
      <c r="M9" s="14" t="s">
        <v>1</v>
      </c>
    </row>
    <row r="10" spans="1:14" x14ac:dyDescent="0.25">
      <c r="A10" s="21" t="s">
        <v>26</v>
      </c>
      <c r="B10" s="21" t="s">
        <v>27</v>
      </c>
      <c r="C10" s="20" t="s">
        <v>29</v>
      </c>
      <c r="D10" s="19" t="s">
        <v>3</v>
      </c>
      <c r="E10" s="18">
        <v>44866</v>
      </c>
      <c r="F10" s="32" t="s">
        <v>2</v>
      </c>
      <c r="G10" s="17">
        <v>30000</v>
      </c>
      <c r="H10" s="16">
        <v>6736.99</v>
      </c>
      <c r="I10" s="16">
        <f>TJULIO4661019103456[[#This Row],[INGRESO BRUTO]]*3.04%</f>
        <v>912</v>
      </c>
      <c r="J10" s="16">
        <f>+TJULIO4661019103456[[#This Row],[INGRESO BRUTO]]*2.87%</f>
        <v>861</v>
      </c>
      <c r="K10" s="15">
        <v>0</v>
      </c>
      <c r="L10" s="15">
        <f>+TJULIO4661019103456[[#This Row],[INGRESO BRUTO]]-TJULIO4661019103456[[#This Row],[ISR]]-TJULIO4661019103456[[#This Row],[SFS]]-TJULIO4661019103456[[#This Row],[AFP]]-TJULIO4661019103456[[#This Row],[OTROS DESC]]</f>
        <v>21490.010000000002</v>
      </c>
      <c r="M10" s="14" t="s">
        <v>24</v>
      </c>
    </row>
    <row r="11" spans="1:14" x14ac:dyDescent="0.25">
      <c r="A11" s="12" t="s">
        <v>0</v>
      </c>
      <c r="B11" s="11">
        <f>SUBTOTAL(103,TJULIO4661019103456[CARGO])</f>
        <v>3</v>
      </c>
      <c r="C11" s="10"/>
      <c r="D11" s="10"/>
      <c r="E11" s="10"/>
      <c r="F11" s="10"/>
      <c r="G11" s="9">
        <f>SUBTOTAL(109,TJULIO4661019103456[INGRESO BRUTO])</f>
        <v>80000</v>
      </c>
      <c r="H11" s="8">
        <f>SUBTOTAL(109,TJULIO4661019103456[ISR])</f>
        <v>17308.190000000002</v>
      </c>
      <c r="I11" s="8">
        <f>SUBTOTAL(109,TJULIO4661019103456[SFS])</f>
        <v>2432</v>
      </c>
      <c r="J11" s="8">
        <f>SUBTOTAL(109,TJULIO4661019103456[AFP])</f>
        <v>2296</v>
      </c>
      <c r="K11" s="8">
        <f>SUBTOTAL(109,TJULIO4661019103456[OTROS DESC])</f>
        <v>0</v>
      </c>
      <c r="L11" s="8">
        <f>SUBTOTAL(109,TJULIO4661019103456[INGRESO NETO])</f>
        <v>57963.81</v>
      </c>
      <c r="M11" s="8"/>
    </row>
    <row r="12" spans="1:14" x14ac:dyDescent="0.25">
      <c r="B12" s="6"/>
      <c r="C12" s="2"/>
      <c r="D12" s="2"/>
      <c r="E12" s="2"/>
      <c r="F12" s="2"/>
      <c r="G12" s="3"/>
      <c r="H12" s="3"/>
      <c r="I12" s="3"/>
      <c r="J12" s="3"/>
      <c r="K12" s="3"/>
      <c r="L12" s="3"/>
      <c r="M12" s="2"/>
    </row>
    <row r="13" spans="1:14" x14ac:dyDescent="0.25">
      <c r="A13" s="7"/>
      <c r="B13" s="6"/>
      <c r="C13" s="2"/>
      <c r="D13" s="2"/>
      <c r="E13" s="2"/>
      <c r="F13" s="2"/>
      <c r="G13" s="3"/>
      <c r="H13" s="3"/>
      <c r="I13" s="3"/>
      <c r="J13" s="3"/>
      <c r="K13" s="3"/>
      <c r="L13" s="3"/>
      <c r="M13" s="2"/>
    </row>
    <row r="14" spans="1:14" x14ac:dyDescent="0.25">
      <c r="A14" s="7"/>
      <c r="B14" s="6"/>
      <c r="C14" s="2"/>
      <c r="D14" s="2"/>
      <c r="E14" s="2"/>
      <c r="F14" s="2"/>
      <c r="G14" s="3"/>
      <c r="H14" s="3"/>
      <c r="I14" s="3"/>
      <c r="J14" s="3"/>
      <c r="K14" s="3"/>
      <c r="L14" s="3"/>
      <c r="M14" s="2"/>
    </row>
    <row r="15" spans="1:14" x14ac:dyDescent="0.25">
      <c r="A15" s="7"/>
      <c r="B15" s="6"/>
      <c r="C15" s="2"/>
      <c r="D15" s="2"/>
      <c r="E15" s="2"/>
      <c r="F15" s="2"/>
      <c r="G15" s="3"/>
      <c r="H15" s="3"/>
      <c r="I15" s="3"/>
      <c r="J15" s="3"/>
      <c r="K15" s="3"/>
      <c r="L15" s="3"/>
      <c r="M15" s="2"/>
    </row>
    <row r="16" spans="1:14" x14ac:dyDescent="0.25">
      <c r="A16" s="5"/>
      <c r="B16" s="5"/>
      <c r="C16" s="2"/>
      <c r="D16" s="2"/>
      <c r="E16" s="2"/>
      <c r="F16" s="2"/>
      <c r="G16" s="3"/>
      <c r="H16" s="3"/>
      <c r="I16" s="3"/>
      <c r="J16" s="3"/>
      <c r="K16" s="3"/>
      <c r="L16" s="3"/>
      <c r="M16" s="2"/>
    </row>
    <row r="17" spans="1:13" x14ac:dyDescent="0.25">
      <c r="A17" s="4"/>
      <c r="B17" s="4"/>
      <c r="E17" s="2"/>
      <c r="F17" s="2"/>
      <c r="G17" s="3"/>
      <c r="H17" s="3"/>
      <c r="I17" s="3"/>
      <c r="J17" s="3"/>
      <c r="K17" s="3"/>
      <c r="L17" s="3"/>
      <c r="M17" s="2"/>
    </row>
    <row r="18" spans="1:13" x14ac:dyDescent="0.25">
      <c r="A18" s="4"/>
      <c r="B18" s="4"/>
      <c r="E18" s="2"/>
      <c r="F18" s="2"/>
      <c r="G18" s="3"/>
      <c r="H18" s="3"/>
      <c r="I18" s="3"/>
      <c r="J18" s="3"/>
      <c r="K18" s="3"/>
      <c r="L18" s="3"/>
      <c r="M18" s="2"/>
    </row>
  </sheetData>
  <conditionalFormatting sqref="A12">
    <cfRule type="duplicateValues" dxfId="1" priority="1"/>
  </conditionalFormatting>
  <conditionalFormatting sqref="B12:B16 A8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SUPLENCIA 11-22</vt:lpstr>
      <vt:lpstr>'SUPLENCIA 11-22'!Área_de_impresión</vt:lpstr>
      <vt:lpstr>'SUPLENCIA 11-22'!Títulos_a_imprimir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Genove Gneco</cp:lastModifiedBy>
  <dcterms:created xsi:type="dcterms:W3CDTF">2024-11-06T18:17:31Z</dcterms:created>
  <dcterms:modified xsi:type="dcterms:W3CDTF">2024-11-06T18:44:17Z</dcterms:modified>
</cp:coreProperties>
</file>